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U:\SAFA\FINMKTS\Common\Shahzad\ESG\ESG - Draft Material\2025 - Draft Sustainability Impact Reporting\DOCUMENTS TO BE PUBLISHED\"/>
    </mc:Choice>
  </mc:AlternateContent>
  <xr:revisionPtr revIDLastSave="0" documentId="13_ncr:1_{548D8D7E-096C-4EB7-9C4B-140A907581A5}" xr6:coauthVersionLast="47" xr6:coauthVersionMax="47" xr10:uidLastSave="{00000000-0000-0000-0000-000000000000}"/>
  <bookViews>
    <workbookView xWindow="-28920" yWindow="60" windowWidth="29040" windowHeight="17520" tabRatio="878" xr2:uid="{4107B896-DEE2-49A5-9DAC-0A313D4E2125}"/>
  </bookViews>
  <sheets>
    <sheet name="Cover" sheetId="8" r:id="rId1"/>
    <sheet name="Contents" sheetId="9" r:id="rId2"/>
    <sheet name="Introduction" sheetId="2" r:id="rId3"/>
    <sheet name="Table 1 - Housing" sheetId="3" r:id="rId4"/>
    <sheet name="Table 2 - Water" sheetId="4" r:id="rId5"/>
    <sheet name="Table 3 - Health" sheetId="6" r:id="rId6"/>
    <sheet name="Table 4 - Education" sheetId="5" r:id="rId7"/>
    <sheet name="Table 5 - Pro rata Methodology"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4" l="1"/>
  <c r="H6" i="4"/>
  <c r="I6" i="4"/>
  <c r="I10" i="7"/>
  <c r="I15" i="4" s="1"/>
  <c r="H10" i="7"/>
  <c r="G10" i="7"/>
  <c r="F10" i="7"/>
  <c r="E10" i="7"/>
  <c r="E13" i="4" s="1"/>
  <c r="D10" i="7"/>
  <c r="G17" i="6" l="1"/>
  <c r="G15" i="6"/>
  <c r="G7" i="6"/>
  <c r="D17" i="6"/>
  <c r="D7" i="6"/>
  <c r="G6" i="4"/>
  <c r="F17" i="6"/>
  <c r="F7" i="6"/>
  <c r="G13" i="4"/>
  <c r="F6" i="4"/>
  <c r="D6" i="4"/>
  <c r="E17" i="6"/>
  <c r="E7" i="6"/>
  <c r="H17" i="6"/>
  <c r="H15" i="6"/>
  <c r="H7" i="6"/>
  <c r="F13" i="4"/>
  <c r="G8" i="4"/>
  <c r="D13" i="4"/>
  <c r="H13" i="4"/>
  <c r="I17" i="6"/>
  <c r="I15" i="6"/>
  <c r="I7" i="6"/>
  <c r="E6" i="4"/>
  <c r="D6" i="3"/>
  <c r="D8" i="4"/>
  <c r="D15" i="4"/>
  <c r="I6" i="3"/>
  <c r="I8" i="4"/>
  <c r="H6" i="3"/>
  <c r="H8" i="4"/>
  <c r="H15" i="4"/>
  <c r="G6" i="3"/>
  <c r="G15" i="4"/>
  <c r="F6" i="3"/>
  <c r="F8" i="4"/>
  <c r="F15" i="4"/>
  <c r="E6" i="3"/>
  <c r="E8" i="4"/>
  <c r="E15" i="4"/>
</calcChain>
</file>

<file path=xl/sharedStrings.xml><?xml version="1.0" encoding="utf-8"?>
<sst xmlns="http://schemas.openxmlformats.org/spreadsheetml/2006/main" count="117" uniqueCount="100">
  <si>
    <t>Disclaimer</t>
  </si>
  <si>
    <t>Feedback and queries</t>
  </si>
  <si>
    <t>SA Housing Trust</t>
  </si>
  <si>
    <t>Percentage occupied tenancy rate of public and indigenous housing properties</t>
  </si>
  <si>
    <t>Greatest need allocations as a proportion of all new public housing allocations</t>
  </si>
  <si>
    <t>Greatest need allocations as a proportion of all new indigenous housing allocations</t>
  </si>
  <si>
    <t>Proportion of gross household income spent on rent - low-income households in public housing at 30 June</t>
  </si>
  <si>
    <t>Proportion of gross household income spent on rent - low-income households in indigenous housing at 30 June</t>
  </si>
  <si>
    <t>Proportion of gross household income spent on rent - low-income households in community housing at 30 June</t>
  </si>
  <si>
    <t>Indicators</t>
  </si>
  <si>
    <t>($’000)</t>
  </si>
  <si>
    <t>Pro rata ratio</t>
  </si>
  <si>
    <t>SA Water</t>
  </si>
  <si>
    <t>◦  Spending less than or equal to 20%</t>
  </si>
  <si>
    <t xml:space="preserve">◦  Spending more than 20% but not more than 25% </t>
  </si>
  <si>
    <t xml:space="preserve">◦  Spending less than or equal to 20% </t>
  </si>
  <si>
    <t xml:space="preserve">◦  Spending more than 25% but not more than 30% </t>
  </si>
  <si>
    <r>
      <t>Total hectares of reforestation for the purpose of carbon sequestration (</t>
    </r>
    <r>
      <rPr>
        <i/>
        <sz val="11"/>
        <color theme="1"/>
        <rFont val="Aptos Narrow"/>
        <family val="2"/>
        <scheme val="minor"/>
      </rPr>
      <t>in ha</t>
    </r>
    <r>
      <rPr>
        <sz val="11"/>
        <color theme="1"/>
        <rFont val="Aptos Narrow"/>
        <family val="2"/>
        <scheme val="minor"/>
      </rPr>
      <t>)</t>
    </r>
  </si>
  <si>
    <t>Total number of households and businesses provided dependable wastewater services across the state</t>
  </si>
  <si>
    <t>Annual percentage of organic biosolids reused</t>
  </si>
  <si>
    <t>Annual reduction in water losses in water transfer and/or distribution (Number of water main breaks, bursts, and leaks per 100km)</t>
  </si>
  <si>
    <t>SA Health</t>
  </si>
  <si>
    <r>
      <t>Pro rata Impact Indicators</t>
    </r>
    <r>
      <rPr>
        <vertAlign val="superscript"/>
        <sz val="10"/>
        <color theme="1"/>
        <rFont val="Aptos Narrow"/>
        <family val="2"/>
        <scheme val="minor"/>
      </rPr>
      <t>1</t>
    </r>
  </si>
  <si>
    <t>◦  major cities</t>
  </si>
  <si>
    <t>◦  inner regional</t>
  </si>
  <si>
    <t>◦  outer regional</t>
  </si>
  <si>
    <t>◦  remote</t>
  </si>
  <si>
    <t>◦  very remote</t>
  </si>
  <si>
    <t>Number of South Australian National Weighted Activity Units</t>
  </si>
  <si>
    <r>
      <t>SAFA - Bonds Outstanding</t>
    </r>
    <r>
      <rPr>
        <vertAlign val="superscript"/>
        <sz val="11"/>
        <color rgb="FF000000"/>
        <rFont val="Aptos Narrow"/>
        <family val="2"/>
        <scheme val="minor"/>
      </rPr>
      <t>2</t>
    </r>
  </si>
  <si>
    <r>
      <t>SAFA - Eligible Expenditure</t>
    </r>
    <r>
      <rPr>
        <vertAlign val="superscript"/>
        <sz val="11"/>
        <color rgb="FF000000"/>
        <rFont val="Aptos Narrow"/>
        <family val="2"/>
        <scheme val="minor"/>
      </rPr>
      <t>1</t>
    </r>
  </si>
  <si>
    <t>2. Capital value of SAFA's Sustainability Bonds issued over the listed financial years.</t>
  </si>
  <si>
    <t>Not reported</t>
  </si>
  <si>
    <t>SA Department for Education</t>
  </si>
  <si>
    <t>Students-to-teacher ratios - government primary schools</t>
  </si>
  <si>
    <t>Students-to-teacher ratios - government secondary schools</t>
  </si>
  <si>
    <t>Government school students with low Socio-Educational Advantage status as a proportion of all enrolled students</t>
  </si>
  <si>
    <t>Government school attendance rates, Years 1-10: All students (% age)</t>
  </si>
  <si>
    <t>Government school attendance rates, Years 1-10: Aboriginal and Torres Strait Islander Students (% age)</t>
  </si>
  <si>
    <t>◦  No disability</t>
  </si>
  <si>
    <t>◦ Support provided within quality differentiated teaching practices</t>
  </si>
  <si>
    <t>◦  Supplementary adjustments</t>
  </si>
  <si>
    <t>◦  Substantial adjustments</t>
  </si>
  <si>
    <t>◦  Extensive adjustments</t>
  </si>
  <si>
    <t>Proportion of 6-15-year-olds enrolled in public schools</t>
  </si>
  <si>
    <t>About this Release</t>
  </si>
  <si>
    <t xml:space="preserve">It provides an overview of how funds notionally allocated under our Sustainability Bond Framework contribute to, and align with, selected indicators, outcomes, and measurable impacts within the eligible expenditure pool. </t>
  </si>
  <si>
    <t>Pro rata Methodology</t>
  </si>
  <si>
    <r>
      <t xml:space="preserve">In response to investor feedback, SAFA has, for the first time, published an aggregated Excel file consolidating six years of impact reporting, from the financial years commencing </t>
    </r>
    <r>
      <rPr>
        <u/>
        <sz val="11"/>
        <color theme="1"/>
        <rFont val="Aptos Narrow"/>
        <family val="2"/>
        <scheme val="minor"/>
      </rPr>
      <t>30 June 2019</t>
    </r>
    <r>
      <rPr>
        <sz val="11"/>
        <color theme="1"/>
        <rFont val="Aptos Narrow"/>
        <family val="2"/>
        <scheme val="minor"/>
      </rPr>
      <t xml:space="preserve"> through </t>
    </r>
    <r>
      <rPr>
        <u/>
        <sz val="11"/>
        <color theme="1"/>
        <rFont val="Aptos Narrow"/>
        <family val="2"/>
        <scheme val="minor"/>
      </rPr>
      <t>30 June 2024</t>
    </r>
    <r>
      <rPr>
        <sz val="11"/>
        <color theme="1"/>
        <rFont val="Aptos Narrow"/>
        <family val="2"/>
        <scheme val="minor"/>
      </rPr>
      <t xml:space="preserve">. </t>
    </r>
  </si>
  <si>
    <t xml:space="preserve">Our reporting is informed by the guidance and criteria under: </t>
  </si>
  <si>
    <t>Number of battery systems installed - Virtual Power Plant (VPP) program (cumulative)</t>
  </si>
  <si>
    <r>
      <t>Annual renewable energy generation per annum (</t>
    </r>
    <r>
      <rPr>
        <i/>
        <sz val="11"/>
        <color theme="1"/>
        <rFont val="Aptos Narrow"/>
        <family val="2"/>
        <scheme val="minor"/>
      </rPr>
      <t>in MW hours</t>
    </r>
    <r>
      <rPr>
        <sz val="11"/>
        <color theme="1"/>
        <rFont val="Aptos Narrow"/>
        <family val="2"/>
        <scheme val="minor"/>
      </rPr>
      <t>)</t>
    </r>
  </si>
  <si>
    <r>
      <t>Annual volume of clean drinking water supplied for human consumption (</t>
    </r>
    <r>
      <rPr>
        <i/>
        <sz val="11"/>
        <color theme="1"/>
        <rFont val="Aptos Narrow"/>
        <family val="2"/>
        <scheme val="minor"/>
      </rPr>
      <t>in m</t>
    </r>
    <r>
      <rPr>
        <i/>
        <vertAlign val="superscript"/>
        <sz val="11"/>
        <color theme="1"/>
        <rFont val="Aptos Narrow"/>
        <family val="2"/>
        <scheme val="minor"/>
      </rPr>
      <t>3</t>
    </r>
    <r>
      <rPr>
        <i/>
        <sz val="11"/>
        <color theme="1"/>
        <rFont val="Aptos Narrow"/>
        <family val="2"/>
        <scheme val="minor"/>
      </rPr>
      <t>/a</t>
    </r>
    <r>
      <rPr>
        <sz val="11"/>
        <color theme="1"/>
        <rFont val="Aptos Narrow"/>
        <family val="2"/>
        <scheme val="minor"/>
      </rPr>
      <t>)</t>
    </r>
  </si>
  <si>
    <r>
      <t>Annual absolute Scope 1 GHG emissions (</t>
    </r>
    <r>
      <rPr>
        <i/>
        <sz val="11"/>
        <color theme="1"/>
        <rFont val="Aptos Narrow"/>
        <family val="2"/>
        <scheme val="minor"/>
      </rPr>
      <t>in tonnes of CO</t>
    </r>
    <r>
      <rPr>
        <i/>
        <vertAlign val="subscript"/>
        <sz val="11"/>
        <color theme="1"/>
        <rFont val="Aptos Narrow"/>
        <family val="2"/>
        <scheme val="minor"/>
      </rPr>
      <t>2</t>
    </r>
    <r>
      <rPr>
        <i/>
        <sz val="11"/>
        <color theme="1"/>
        <rFont val="Aptos Narrow"/>
        <family val="2"/>
        <scheme val="minor"/>
      </rPr>
      <t>e</t>
    </r>
    <r>
      <rPr>
        <sz val="11"/>
        <color theme="1"/>
        <rFont val="Aptos Narrow"/>
        <family val="2"/>
        <scheme val="minor"/>
      </rPr>
      <t>)</t>
    </r>
  </si>
  <si>
    <r>
      <t>Annual absolute Scope 2 GHG emissions (</t>
    </r>
    <r>
      <rPr>
        <i/>
        <sz val="11"/>
        <color theme="1"/>
        <rFont val="Aptos Narrow"/>
        <family val="2"/>
        <scheme val="minor"/>
      </rPr>
      <t>in tonnes of CO</t>
    </r>
    <r>
      <rPr>
        <i/>
        <vertAlign val="subscript"/>
        <sz val="11"/>
        <color theme="1"/>
        <rFont val="Aptos Narrow"/>
        <family val="2"/>
        <scheme val="minor"/>
      </rPr>
      <t>2</t>
    </r>
    <r>
      <rPr>
        <i/>
        <sz val="11"/>
        <color theme="1"/>
        <rFont val="Aptos Narrow"/>
        <family val="2"/>
        <scheme val="minor"/>
      </rPr>
      <t>e</t>
    </r>
    <r>
      <rPr>
        <sz val="11"/>
        <color theme="1"/>
        <rFont val="Aptos Narrow"/>
        <family val="2"/>
        <scheme val="minor"/>
      </rPr>
      <t>)</t>
    </r>
  </si>
  <si>
    <t>Consumer experience: Overall patient satisfaction with involvement in care and treatment</t>
  </si>
  <si>
    <t>◦ ICMA Green Bond Principles, Social Bond Principles and the Sustainability Bond Guidelines</t>
  </si>
  <si>
    <t>◦ Second Party Opinion</t>
  </si>
  <si>
    <t>This workbook and its contents are not to be copied, reproduced or altered, in any manner or form, without prior written consent of SAFA.</t>
  </si>
  <si>
    <t xml:space="preserve">While care has been taken in preparing the this workbook and its contents, SAFA does not warrant or represent that such information is accurate, reliable, complete or current. This workbook and its contents may reference or contain information sourced from or provided by third parties, which SAFA has no control and SAFA takes no responsibility for the accuracy, currency or completeness of such information.  </t>
  </si>
  <si>
    <t>This workbook, the information and notes contained herein are for general information purposes only.</t>
  </si>
  <si>
    <t xml:space="preserve">Contents </t>
  </si>
  <si>
    <t xml:space="preserve">SA Housing Trust - Impact Indicators </t>
  </si>
  <si>
    <t xml:space="preserve">SA Water - Impact Indicators </t>
  </si>
  <si>
    <t>SA Health - Impact Indicators</t>
  </si>
  <si>
    <t>SA Department for Education - Impact Indicators</t>
  </si>
  <si>
    <t>Pro-rata Methodology</t>
  </si>
  <si>
    <t xml:space="preserve">Sustainability Bond Framework </t>
  </si>
  <si>
    <t xml:space="preserve">Aggregated Impact Indicators </t>
  </si>
  <si>
    <t>30 June 2019 - 30 June 2024</t>
  </si>
  <si>
    <r>
      <t xml:space="preserve">South Australian Government Financing Authority | </t>
    </r>
    <r>
      <rPr>
        <b/>
        <sz val="10"/>
        <color theme="1"/>
        <rFont val="Aptos Narrow"/>
        <family val="2"/>
        <scheme val="minor"/>
      </rPr>
      <t>https://www.safa.sa.gov.au/</t>
    </r>
  </si>
  <si>
    <t>Introduction</t>
  </si>
  <si>
    <t>Table 1 - Housing</t>
  </si>
  <si>
    <t>Table 2 - Water</t>
  </si>
  <si>
    <t>Table 3 - Health</t>
  </si>
  <si>
    <t>Table 4 - Education</t>
  </si>
  <si>
    <t>Table 5 - Pro rata Methodology</t>
  </si>
  <si>
    <t>Average number of available overnight beds</t>
  </si>
  <si>
    <t>Potentially preventable hospitalisations</t>
  </si>
  <si>
    <t>Proportions of distinct government students by level of adjustment required</t>
  </si>
  <si>
    <t>Recycled wastewater as a percentage of total wastewater collected</t>
  </si>
  <si>
    <t>Number of SA Virtual Care Emergency Presentations</t>
  </si>
  <si>
    <t>Performance as a percentage of the National Efficient Price</t>
  </si>
  <si>
    <t>Patients treated within national benchmarks for emergency department waiting time by remoteness area:</t>
  </si>
  <si>
    <t>Percentage of properties on offer tenanted</t>
  </si>
  <si>
    <t>Proportion of clients with a disability</t>
  </si>
  <si>
    <t>1. Total value of the eligible expenditure pool, noting that the eligible expenditure has exceeded the funds raised during the reporting period.</t>
  </si>
  <si>
    <t xml:space="preserve">Not reported </t>
  </si>
  <si>
    <t>SAY is the same data presented in the Sustainability Bond Framework Annual Reports.</t>
  </si>
  <si>
    <r>
      <t>SAFA Sustainability Bond Framework Annual Report</t>
    </r>
    <r>
      <rPr>
        <b/>
        <sz val="14"/>
        <rFont val="Aptos Narrow"/>
        <family val="2"/>
        <scheme val="minor"/>
      </rPr>
      <t>s</t>
    </r>
  </si>
  <si>
    <t>◦ SAFA Sustainability Bond Framework</t>
  </si>
  <si>
    <t>◦ SAFA Sustainability Bond Framework Annual Reports</t>
  </si>
  <si>
    <r>
      <rPr>
        <i/>
        <sz val="11"/>
        <color theme="1"/>
        <rFont val="Aptos Narrow"/>
        <family val="2"/>
      </rPr>
      <t xml:space="preserve">◦ SAFA </t>
    </r>
    <r>
      <rPr>
        <i/>
        <sz val="11"/>
        <color theme="1"/>
        <rFont val="Aptos Narrow"/>
        <family val="2"/>
        <scheme val="minor"/>
      </rPr>
      <t>Sustainability Bond Framework</t>
    </r>
  </si>
  <si>
    <r>
      <t xml:space="preserve">The data presented in this workbook is the same data presented in the </t>
    </r>
    <r>
      <rPr>
        <i/>
        <sz val="11"/>
        <color theme="1"/>
        <rFont val="Aptos Narrow"/>
        <family val="2"/>
        <scheme val="minor"/>
      </rPr>
      <t>Sustainability Bond Framework Annual Reports.</t>
    </r>
  </si>
  <si>
    <r>
      <t xml:space="preserve">This workbook accompanies the South Australian Government Financing Authority's ("SAFA, our or we") </t>
    </r>
    <r>
      <rPr>
        <i/>
        <sz val="11"/>
        <color theme="1"/>
        <rFont val="Aptos Narrow"/>
        <family val="2"/>
        <scheme val="minor"/>
      </rPr>
      <t xml:space="preserve">Sustainability Bond Framework Annual Reports </t>
    </r>
    <r>
      <rPr>
        <sz val="11"/>
        <color theme="1"/>
        <rFont val="Aptos Narrow"/>
        <family val="2"/>
        <scheme val="minor"/>
      </rPr>
      <t>and should be read in conjunction with them.</t>
    </r>
  </si>
  <si>
    <r>
      <t xml:space="preserve">We welcome feedback on this dataset and our annual impact and allocation reporting through the Sustainability Bond Framework Annual Reporting. Please send general comments or queries to: </t>
    </r>
    <r>
      <rPr>
        <u/>
        <sz val="11"/>
        <color theme="3" tint="0.499984740745262"/>
        <rFont val="Aptos Narrow"/>
        <family val="2"/>
        <scheme val="minor"/>
      </rPr>
      <t>DLDTFSAFAClientServices@sa.gov.au</t>
    </r>
  </si>
  <si>
    <r>
      <t xml:space="preserve">This workbook should be read in conjunction with the following resources available at: </t>
    </r>
    <r>
      <rPr>
        <u/>
        <sz val="11"/>
        <color theme="3" tint="0.499984740745262"/>
        <rFont val="Aptos Narrow"/>
        <family val="2"/>
        <scheme val="minor"/>
      </rPr>
      <t>https://www.safa.sa.gov.au/fmcs/sustainability-bonds-framework</t>
    </r>
  </si>
  <si>
    <t>1. Impact Indicators have been presented using a pro rata approach, with shading applied where appropriate. Methodology details are available in the ‘Pro rata Methodology’ tab.</t>
  </si>
  <si>
    <t>Released 20 February 2026</t>
  </si>
  <si>
    <r>
      <rPr>
        <b/>
        <sz val="11"/>
        <color theme="1"/>
        <rFont val="Aptos Narrow"/>
        <family val="2"/>
        <scheme val="minor"/>
      </rPr>
      <t>Version control</t>
    </r>
    <r>
      <rPr>
        <sz val="11"/>
        <color theme="1"/>
        <rFont val="Aptos Narrow"/>
        <family val="2"/>
        <scheme val="minor"/>
      </rPr>
      <t>: Impact indicator tables posted on 20 February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</si>
</sst>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dd\-mmmm\-yyyy;@"/>
    <numFmt numFmtId="165" formatCode="_-* #,##0_-;\-* #,##0_-;_-* &quot;-&quot;??_-;_-@_-"/>
    <numFmt numFmtId="166" formatCode="0.0%"/>
  </numFmts>
  <fonts count="33"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b/>
      <sz val="16"/>
      <color rgb="FF00B0F0"/>
      <name val="Aptos Narrow"/>
      <family val="2"/>
      <scheme val="minor"/>
    </font>
    <font>
      <u/>
      <sz val="11"/>
      <color theme="1"/>
      <name val="Aptos Narrow"/>
      <family val="2"/>
      <scheme val="minor"/>
    </font>
    <font>
      <i/>
      <sz val="11"/>
      <color theme="1"/>
      <name val="Aptos Narrow"/>
      <family val="2"/>
      <scheme val="minor"/>
    </font>
    <font>
      <i/>
      <sz val="11"/>
      <color theme="1"/>
      <name val="Aptos Narrow"/>
      <family val="2"/>
    </font>
    <font>
      <b/>
      <sz val="16"/>
      <color theme="8"/>
      <name val="Aptos Narrow"/>
      <family val="2"/>
      <scheme val="minor"/>
    </font>
    <font>
      <sz val="14"/>
      <color theme="1"/>
      <name val="Aptos Narrow"/>
      <family val="2"/>
      <scheme val="minor"/>
    </font>
    <font>
      <sz val="10"/>
      <color theme="1"/>
      <name val="Aptos Narrow"/>
      <family val="2"/>
      <scheme val="minor"/>
    </font>
    <font>
      <sz val="8"/>
      <color theme="1"/>
      <name val="Aptos Narrow"/>
      <family val="2"/>
      <scheme val="minor"/>
    </font>
    <font>
      <b/>
      <sz val="16"/>
      <color theme="6"/>
      <name val="Aptos Narrow"/>
      <family val="2"/>
      <scheme val="minor"/>
    </font>
    <font>
      <sz val="11"/>
      <color rgb="FF000000"/>
      <name val="Aptos Narrow"/>
      <family val="2"/>
      <scheme val="minor"/>
    </font>
    <font>
      <vertAlign val="superscript"/>
      <sz val="11"/>
      <color rgb="FF000000"/>
      <name val="Aptos Narrow"/>
      <family val="2"/>
      <scheme val="minor"/>
    </font>
    <font>
      <sz val="8"/>
      <color rgb="FF000000"/>
      <name val="Aptos Narrow"/>
      <family val="2"/>
      <scheme val="minor"/>
    </font>
    <font>
      <i/>
      <vertAlign val="superscript"/>
      <sz val="11"/>
      <color theme="1"/>
      <name val="Aptos Narrow"/>
      <family val="2"/>
      <scheme val="minor"/>
    </font>
    <font>
      <i/>
      <vertAlign val="subscript"/>
      <sz val="11"/>
      <color theme="1"/>
      <name val="Aptos Narrow"/>
      <family val="2"/>
      <scheme val="minor"/>
    </font>
    <font>
      <b/>
      <sz val="16"/>
      <color theme="4"/>
      <name val="Aptos Narrow"/>
      <family val="2"/>
      <scheme val="minor"/>
    </font>
    <font>
      <vertAlign val="superscript"/>
      <sz val="10"/>
      <color theme="1"/>
      <name val="Aptos Narrow"/>
      <family val="2"/>
      <scheme val="minor"/>
    </font>
    <font>
      <sz val="11"/>
      <color theme="1"/>
      <name val="Arial"/>
      <family val="2"/>
    </font>
    <font>
      <sz val="11"/>
      <color rgb="FF000000"/>
      <name val="Arial"/>
      <family val="2"/>
    </font>
    <font>
      <b/>
      <sz val="16"/>
      <color rgb="FFE78DA0"/>
      <name val="Aptos Narrow"/>
      <family val="2"/>
      <scheme val="minor"/>
    </font>
    <font>
      <sz val="8"/>
      <name val="Aptos Narrow"/>
      <family val="2"/>
      <scheme val="minor"/>
    </font>
    <font>
      <b/>
      <sz val="16"/>
      <color rgb="FF4EA72E"/>
      <name val="Aptos Narrow"/>
      <family val="2"/>
      <scheme val="minor"/>
    </font>
    <font>
      <sz val="9"/>
      <color theme="1"/>
      <name val="Aptos Narrow"/>
      <family val="2"/>
      <scheme val="minor"/>
    </font>
    <font>
      <b/>
      <sz val="10"/>
      <color theme="1"/>
      <name val="Aptos Narrow"/>
      <family val="2"/>
      <scheme val="minor"/>
    </font>
    <font>
      <b/>
      <sz val="20"/>
      <color rgb="FF00B0F0"/>
      <name val="Aptos Narrow"/>
      <family val="2"/>
      <scheme val="minor"/>
    </font>
    <font>
      <b/>
      <sz val="14"/>
      <color theme="1"/>
      <name val="Aptos Narrow"/>
      <family val="2"/>
      <scheme val="minor"/>
    </font>
    <font>
      <u/>
      <sz val="11"/>
      <color theme="10"/>
      <name val="Aptos Narrow"/>
      <family val="2"/>
      <scheme val="minor"/>
    </font>
    <font>
      <b/>
      <sz val="14"/>
      <name val="Aptos Narrow"/>
      <family val="2"/>
      <scheme val="minor"/>
    </font>
    <font>
      <u/>
      <sz val="11"/>
      <color theme="3" tint="0.499984740745262"/>
      <name val="Aptos Narrow"/>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rgb="FF00B0F0"/>
        <bgColor indexed="64"/>
      </patternFill>
    </fill>
    <fill>
      <patternFill patternType="solid">
        <fgColor theme="9" tint="0.79998168889431442"/>
        <bgColor indexed="64"/>
      </patternFill>
    </fill>
    <fill>
      <patternFill patternType="solid">
        <fgColor rgb="FFFAEAF8"/>
        <bgColor indexed="64"/>
      </patternFill>
    </fill>
    <fill>
      <patternFill patternType="solid">
        <fgColor theme="9"/>
        <bgColor indexed="64"/>
      </patternFill>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xf numFmtId="0" fontId="30" fillId="0" borderId="0" applyNumberFormat="0" applyFill="0" applyBorder="0" applyAlignment="0" applyProtection="0"/>
  </cellStyleXfs>
  <cellXfs count="98">
    <xf numFmtId="0" fontId="0" fillId="0" borderId="0" xfId="0"/>
    <xf numFmtId="0" fontId="5"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wrapText="1"/>
    </xf>
    <xf numFmtId="0" fontId="12" fillId="0" borderId="0" xfId="0" applyFont="1" applyAlignment="1">
      <alignment horizontal="left"/>
    </xf>
    <xf numFmtId="0" fontId="10" fillId="0" borderId="0" xfId="0" applyFont="1"/>
    <xf numFmtId="166" fontId="0" fillId="0" borderId="0" xfId="2" applyNumberFormat="1" applyFont="1"/>
    <xf numFmtId="0" fontId="13" fillId="0" borderId="0" xfId="0" applyFont="1" applyAlignment="1">
      <alignment horizontal="left" vertical="center"/>
    </xf>
    <xf numFmtId="0" fontId="16" fillId="0" borderId="0" xfId="0" applyFont="1" applyAlignment="1">
      <alignment vertical="center"/>
    </xf>
    <xf numFmtId="0" fontId="19" fillId="0" borderId="0" xfId="0" applyFont="1" applyAlignment="1">
      <alignment horizontal="left" vertical="center"/>
    </xf>
    <xf numFmtId="49" fontId="0" fillId="0" borderId="0" xfId="0" applyNumberFormat="1" applyAlignment="1">
      <alignment horizontal="left"/>
    </xf>
    <xf numFmtId="10" fontId="22" fillId="0" borderId="0" xfId="0" applyNumberFormat="1" applyFont="1" applyAlignment="1">
      <alignment horizontal="right" vertical="center" wrapText="1"/>
    </xf>
    <xf numFmtId="0" fontId="23" fillId="0" borderId="0" xfId="0" applyFont="1" applyAlignment="1">
      <alignment horizontal="left" vertical="center"/>
    </xf>
    <xf numFmtId="0" fontId="21" fillId="0" borderId="0" xfId="0" applyFont="1" applyAlignment="1">
      <alignment vertical="center" wrapText="1"/>
    </xf>
    <xf numFmtId="10" fontId="21" fillId="0" borderId="0" xfId="0" applyNumberFormat="1" applyFont="1" applyAlignment="1">
      <alignment vertical="center" wrapText="1"/>
    </xf>
    <xf numFmtId="10" fontId="21" fillId="0" borderId="0" xfId="0" applyNumberFormat="1" applyFont="1" applyAlignment="1">
      <alignment horizontal="right" vertical="center" wrapText="1"/>
    </xf>
    <xf numFmtId="10" fontId="22" fillId="0" borderId="0" xfId="0" applyNumberFormat="1" applyFont="1" applyAlignment="1">
      <alignment vertical="center" wrapText="1"/>
    </xf>
    <xf numFmtId="0" fontId="11" fillId="0" borderId="0" xfId="0" applyFont="1"/>
    <xf numFmtId="0" fontId="2" fillId="3" borderId="1" xfId="0" applyFont="1" applyFill="1" applyBorder="1"/>
    <xf numFmtId="164" fontId="2" fillId="3" borderId="2" xfId="0" applyNumberFormat="1" applyFont="1" applyFill="1" applyBorder="1"/>
    <xf numFmtId="164" fontId="2" fillId="3" borderId="3" xfId="0" applyNumberFormat="1" applyFont="1" applyFill="1" applyBorder="1"/>
    <xf numFmtId="0" fontId="0" fillId="0" borderId="4" xfId="0" applyBorder="1" applyAlignment="1">
      <alignment wrapText="1"/>
    </xf>
    <xf numFmtId="0" fontId="0" fillId="0" borderId="5" xfId="0" applyBorder="1"/>
    <xf numFmtId="0" fontId="0" fillId="0" borderId="6" xfId="0" applyBorder="1" applyAlignment="1">
      <alignment wrapText="1"/>
    </xf>
    <xf numFmtId="0" fontId="0" fillId="0" borderId="7" xfId="0" applyBorder="1"/>
    <xf numFmtId="0" fontId="0" fillId="0" borderId="8" xfId="0" applyBorder="1"/>
    <xf numFmtId="166" fontId="21" fillId="0" borderId="0" xfId="0" applyNumberFormat="1" applyFont="1" applyAlignment="1">
      <alignment vertical="center" wrapText="1"/>
    </xf>
    <xf numFmtId="166" fontId="21" fillId="0" borderId="7" xfId="0" applyNumberFormat="1" applyFont="1" applyBorder="1" applyAlignment="1">
      <alignment vertical="center" wrapText="1"/>
    </xf>
    <xf numFmtId="0" fontId="25" fillId="0" borderId="0" xfId="0" applyFont="1" applyAlignment="1">
      <alignment horizontal="left" vertical="center"/>
    </xf>
    <xf numFmtId="0" fontId="12" fillId="0" borderId="0" xfId="0" applyFont="1" applyAlignment="1">
      <alignment horizontal="left" wrapText="1"/>
    </xf>
    <xf numFmtId="0" fontId="21" fillId="0" borderId="5" xfId="0" applyFont="1" applyBorder="1" applyAlignment="1">
      <alignment vertical="center" wrapText="1"/>
    </xf>
    <xf numFmtId="166" fontId="21" fillId="0" borderId="5" xfId="0" applyNumberFormat="1" applyFont="1" applyBorder="1" applyAlignment="1">
      <alignment vertical="center" wrapText="1"/>
    </xf>
    <xf numFmtId="166" fontId="21" fillId="0" borderId="8" xfId="0" applyNumberFormat="1" applyFont="1" applyBorder="1" applyAlignment="1">
      <alignment vertical="center" wrapText="1"/>
    </xf>
    <xf numFmtId="165" fontId="0" fillId="0" borderId="0" xfId="1" applyNumberFormat="1" applyFont="1" applyBorder="1"/>
    <xf numFmtId="165" fontId="0" fillId="0" borderId="5" xfId="1" applyNumberFormat="1" applyFont="1" applyBorder="1"/>
    <xf numFmtId="0" fontId="0" fillId="7" borderId="4" xfId="0" applyFill="1" applyBorder="1" applyAlignment="1">
      <alignment wrapText="1"/>
    </xf>
    <xf numFmtId="165" fontId="0" fillId="7" borderId="0" xfId="1" applyNumberFormat="1" applyFont="1" applyFill="1" applyBorder="1"/>
    <xf numFmtId="165" fontId="0" fillId="7" borderId="5" xfId="1" applyNumberFormat="1" applyFont="1" applyFill="1" applyBorder="1"/>
    <xf numFmtId="9" fontId="14" fillId="0" borderId="0" xfId="0" applyNumberFormat="1" applyFont="1" applyAlignment="1">
      <alignment horizontal="right" vertical="center" wrapText="1"/>
    </xf>
    <xf numFmtId="9" fontId="14" fillId="0" borderId="5" xfId="0" applyNumberFormat="1" applyFont="1" applyBorder="1" applyAlignment="1">
      <alignment horizontal="right" vertical="center" wrapText="1"/>
    </xf>
    <xf numFmtId="9" fontId="0" fillId="0" borderId="5" xfId="0" applyNumberFormat="1" applyBorder="1" applyAlignment="1">
      <alignment horizontal="right" vertical="center" wrapText="1"/>
    </xf>
    <xf numFmtId="165" fontId="0" fillId="0" borderId="0" xfId="1" applyNumberFormat="1" applyFont="1" applyFill="1" applyBorder="1" applyAlignment="1">
      <alignment horizontal="right"/>
    </xf>
    <xf numFmtId="165" fontId="0" fillId="0" borderId="0" xfId="1" applyNumberFormat="1" applyFont="1" applyFill="1" applyBorder="1"/>
    <xf numFmtId="165" fontId="0" fillId="0" borderId="5" xfId="1" applyNumberFormat="1" applyFont="1" applyFill="1" applyBorder="1"/>
    <xf numFmtId="166" fontId="0" fillId="7" borderId="0" xfId="2" applyNumberFormat="1" applyFont="1" applyFill="1" applyBorder="1"/>
    <xf numFmtId="3" fontId="0" fillId="0" borderId="0" xfId="0" applyNumberFormat="1" applyAlignment="1">
      <alignment vertical="center" wrapText="1"/>
    </xf>
    <xf numFmtId="3" fontId="14" fillId="0" borderId="5" xfId="0" applyNumberFormat="1" applyFont="1" applyBorder="1" applyAlignment="1">
      <alignment horizontal="right" vertical="center" wrapText="1"/>
    </xf>
    <xf numFmtId="3" fontId="0" fillId="7" borderId="0" xfId="0" applyNumberFormat="1" applyFill="1" applyAlignment="1">
      <alignment vertical="center" wrapText="1"/>
    </xf>
    <xf numFmtId="3" fontId="0" fillId="7" borderId="5" xfId="0" applyNumberFormat="1" applyFill="1" applyBorder="1" applyAlignment="1">
      <alignment vertical="center" wrapText="1"/>
    </xf>
    <xf numFmtId="10" fontId="14" fillId="0" borderId="7" xfId="0" applyNumberFormat="1" applyFont="1" applyBorder="1" applyAlignment="1">
      <alignment horizontal="right" vertical="center" wrapText="1"/>
    </xf>
    <xf numFmtId="10" fontId="14" fillId="0" borderId="8" xfId="0" applyNumberFormat="1" applyFont="1" applyBorder="1" applyAlignment="1">
      <alignment horizontal="right" vertical="center" wrapText="1"/>
    </xf>
    <xf numFmtId="0" fontId="0" fillId="5" borderId="4" xfId="0" applyFill="1" applyBorder="1"/>
    <xf numFmtId="165" fontId="0" fillId="5" borderId="0" xfId="1" applyNumberFormat="1" applyFont="1" applyFill="1" applyBorder="1"/>
    <xf numFmtId="165" fontId="0" fillId="5" borderId="5" xfId="1" applyNumberFormat="1" applyFont="1" applyFill="1" applyBorder="1"/>
    <xf numFmtId="9" fontId="0" fillId="0" borderId="0" xfId="2" applyFont="1" applyBorder="1"/>
    <xf numFmtId="9" fontId="0" fillId="0" borderId="5" xfId="2" applyFont="1" applyBorder="1"/>
    <xf numFmtId="10" fontId="0" fillId="0" borderId="0" xfId="2" applyNumberFormat="1" applyFont="1" applyBorder="1"/>
    <xf numFmtId="10" fontId="0" fillId="0" borderId="5" xfId="2" applyNumberFormat="1" applyFont="1" applyBorder="1"/>
    <xf numFmtId="166" fontId="0" fillId="0" borderId="0" xfId="2" applyNumberFormat="1" applyFont="1" applyBorder="1"/>
    <xf numFmtId="166" fontId="0" fillId="0" borderId="5" xfId="2" applyNumberFormat="1" applyFont="1" applyBorder="1"/>
    <xf numFmtId="166" fontId="0" fillId="0" borderId="7" xfId="2" applyNumberFormat="1" applyFont="1" applyBorder="1"/>
    <xf numFmtId="166" fontId="0" fillId="0" borderId="8" xfId="2" applyNumberFormat="1" applyFont="1" applyBorder="1"/>
    <xf numFmtId="0" fontId="0" fillId="4" borderId="4" xfId="0" applyFill="1" applyBorder="1"/>
    <xf numFmtId="165" fontId="0" fillId="4" borderId="0" xfId="1" applyNumberFormat="1" applyFont="1" applyFill="1" applyBorder="1"/>
    <xf numFmtId="165" fontId="0" fillId="4" borderId="5" xfId="1" applyNumberFormat="1" applyFont="1" applyFill="1" applyBorder="1"/>
    <xf numFmtId="0" fontId="0" fillId="4" borderId="4" xfId="0" applyFill="1" applyBorder="1" applyAlignment="1">
      <alignment wrapText="1"/>
    </xf>
    <xf numFmtId="1" fontId="0" fillId="4" borderId="0" xfId="2" applyNumberFormat="1" applyFont="1" applyFill="1" applyBorder="1"/>
    <xf numFmtId="1" fontId="0" fillId="4" borderId="5" xfId="2" applyNumberFormat="1" applyFont="1" applyFill="1" applyBorder="1"/>
    <xf numFmtId="0" fontId="14" fillId="2" borderId="1" xfId="0" applyFont="1" applyFill="1" applyBorder="1" applyAlignment="1">
      <alignment vertical="center" wrapText="1"/>
    </xf>
    <xf numFmtId="15" fontId="14" fillId="2" borderId="2" xfId="0" applyNumberFormat="1" applyFont="1" applyFill="1" applyBorder="1" applyAlignment="1">
      <alignment vertical="center" wrapText="1"/>
    </xf>
    <xf numFmtId="15" fontId="14" fillId="2" borderId="3" xfId="0" applyNumberFormat="1" applyFont="1" applyFill="1" applyBorder="1" applyAlignment="1">
      <alignment vertical="center" wrapText="1"/>
    </xf>
    <xf numFmtId="0" fontId="14" fillId="0" borderId="4" xfId="0" applyFont="1" applyBorder="1" applyAlignment="1">
      <alignment vertical="center" wrapText="1"/>
    </xf>
    <xf numFmtId="0" fontId="2" fillId="6" borderId="6" xfId="0" applyFont="1" applyFill="1" applyBorder="1" applyAlignment="1">
      <alignment vertical="center" wrapText="1"/>
    </xf>
    <xf numFmtId="10" fontId="2" fillId="6" borderId="7" xfId="0" applyNumberFormat="1" applyFont="1" applyFill="1" applyBorder="1" applyAlignment="1">
      <alignment vertical="center" wrapText="1"/>
    </xf>
    <xf numFmtId="10" fontId="2" fillId="6" borderId="8" xfId="0" applyNumberFormat="1" applyFont="1" applyFill="1" applyBorder="1" applyAlignment="1">
      <alignment vertical="center" wrapText="1"/>
    </xf>
    <xf numFmtId="0" fontId="0" fillId="8" borderId="0" xfId="0" applyFill="1"/>
    <xf numFmtId="0" fontId="4" fillId="8" borderId="0" xfId="0" applyFont="1" applyFill="1"/>
    <xf numFmtId="0" fontId="11" fillId="8" borderId="0" xfId="0" applyFont="1" applyFill="1"/>
    <xf numFmtId="0" fontId="26" fillId="8" borderId="0" xfId="0" applyFont="1" applyFill="1"/>
    <xf numFmtId="0" fontId="28" fillId="8" borderId="0" xfId="0" applyFont="1" applyFill="1"/>
    <xf numFmtId="0" fontId="29" fillId="0" borderId="0" xfId="0" applyFont="1"/>
    <xf numFmtId="0" fontId="30" fillId="0" borderId="0" xfId="4"/>
    <xf numFmtId="0" fontId="0" fillId="8" borderId="5" xfId="0" applyFill="1" applyBorder="1"/>
    <xf numFmtId="0" fontId="0" fillId="8" borderId="7" xfId="0" applyFill="1" applyBorder="1"/>
    <xf numFmtId="0" fontId="0" fillId="8" borderId="8" xfId="0" applyFill="1" applyBorder="1"/>
    <xf numFmtId="0" fontId="24" fillId="0" borderId="0" xfId="0" applyFont="1" applyAlignment="1">
      <alignment horizontal="left" wrapText="1"/>
    </xf>
    <xf numFmtId="166" fontId="0" fillId="0" borderId="5" xfId="0" applyNumberFormat="1" applyBorder="1"/>
    <xf numFmtId="166" fontId="22" fillId="0" borderId="5" xfId="0" applyNumberFormat="1" applyFont="1" applyBorder="1" applyAlignment="1">
      <alignment horizontal="right" vertical="center" wrapText="1"/>
    </xf>
    <xf numFmtId="166" fontId="22" fillId="0" borderId="5" xfId="0" applyNumberFormat="1" applyFont="1" applyBorder="1" applyAlignment="1">
      <alignment vertical="center" wrapText="1"/>
    </xf>
    <xf numFmtId="166" fontId="0" fillId="0" borderId="0" xfId="0" applyNumberFormat="1"/>
    <xf numFmtId="166" fontId="21" fillId="0" borderId="0" xfId="0" applyNumberFormat="1" applyFont="1" applyAlignment="1">
      <alignment horizontal="right" vertical="center" wrapText="1"/>
    </xf>
    <xf numFmtId="0" fontId="3" fillId="0" borderId="0" xfId="0" applyFont="1"/>
    <xf numFmtId="0" fontId="29" fillId="0" borderId="0" xfId="0" applyFont="1" applyAlignment="1">
      <alignment wrapText="1"/>
    </xf>
    <xf numFmtId="0" fontId="7" fillId="0" borderId="0" xfId="0" applyFont="1" applyAlignment="1">
      <alignment wrapText="1"/>
    </xf>
    <xf numFmtId="165" fontId="0" fillId="0" borderId="0" xfId="1" applyNumberFormat="1" applyFont="1" applyBorder="1" applyAlignment="1">
      <alignment horizontal="right"/>
    </xf>
    <xf numFmtId="3" fontId="14" fillId="0" borderId="5" xfId="0" applyNumberFormat="1" applyFont="1" applyBorder="1" applyAlignment="1">
      <alignment vertical="center" wrapText="1"/>
    </xf>
    <xf numFmtId="3" fontId="14" fillId="0" borderId="0" xfId="0" applyNumberFormat="1" applyFont="1" applyAlignment="1">
      <alignment vertical="center" wrapText="1"/>
    </xf>
    <xf numFmtId="3" fontId="0" fillId="0" borderId="5" xfId="1" applyNumberFormat="1" applyFont="1" applyFill="1" applyBorder="1" applyAlignment="1">
      <alignment vertical="center"/>
    </xf>
  </cellXfs>
  <cellStyles count="5">
    <cellStyle name="Comma" xfId="1" builtinId="3"/>
    <cellStyle name="Hyperlink" xfId="4" builtinId="8"/>
    <cellStyle name="Normal" xfId="0" builtinId="0"/>
    <cellStyle name="Normal 2" xfId="3" xr:uid="{018F83D2-21CE-4764-A60B-0C801EB7D46D}"/>
    <cellStyle name="Percent" xfId="2" builtinId="5"/>
  </cellStyles>
  <dxfs count="0"/>
  <tableStyles count="0" defaultTableStyle="TableStyleMedium2" defaultPivotStyle="PivotStyleLight16"/>
  <colors>
    <mruColors>
      <color rgb="FF4EA72E"/>
      <color rgb="FFE78DA0"/>
      <color rgb="FFF3C5CF"/>
      <color rgb="FFFAE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367861</xdr:colOff>
      <xdr:row>5</xdr:row>
      <xdr:rowOff>24715</xdr:rowOff>
    </xdr:to>
    <xdr:pic>
      <xdr:nvPicPr>
        <xdr:cNvPr id="5" name="Picture 4">
          <a:extLst>
            <a:ext uri="{FF2B5EF4-FFF2-40B4-BE49-F238E27FC236}">
              <a16:creationId xmlns:a16="http://schemas.microsoft.com/office/drawing/2014/main" id="{85EAC32F-15FC-449C-9B7A-A89283E56BCB}"/>
            </a:ext>
          </a:extLst>
        </xdr:cNvPr>
        <xdr:cNvPicPr>
          <a:picLocks noChangeAspect="1"/>
        </xdr:cNvPicPr>
      </xdr:nvPicPr>
      <xdr:blipFill>
        <a:blip xmlns:r="http://schemas.openxmlformats.org/officeDocument/2006/relationships" r:embed="rId1"/>
        <a:stretch>
          <a:fillRect/>
        </a:stretch>
      </xdr:blipFill>
      <xdr:spPr>
        <a:xfrm>
          <a:off x="179614" y="190500"/>
          <a:ext cx="1587061" cy="7867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2B2C0-8C31-4751-92B5-4B5F8244991C}">
  <dimension ref="A1:J47"/>
  <sheetViews>
    <sheetView showGridLines="0" tabSelected="1" zoomScale="130" zoomScaleNormal="130" workbookViewId="0">
      <selection activeCell="N17" sqref="N17"/>
    </sheetView>
  </sheetViews>
  <sheetFormatPr defaultRowHeight="15" x14ac:dyDescent="0.25"/>
  <cols>
    <col min="1" max="1" width="2.7109375" style="75" customWidth="1"/>
    <col min="2" max="16384" width="9.140625" style="75"/>
  </cols>
  <sheetData>
    <row r="1" spans="2:10" x14ac:dyDescent="0.25">
      <c r="J1" s="82"/>
    </row>
    <row r="2" spans="2:10" x14ac:dyDescent="0.25">
      <c r="J2" s="82"/>
    </row>
    <row r="3" spans="2:10" x14ac:dyDescent="0.25">
      <c r="J3" s="82"/>
    </row>
    <row r="4" spans="2:10" x14ac:dyDescent="0.25">
      <c r="C4"/>
      <c r="J4" s="82"/>
    </row>
    <row r="5" spans="2:10" x14ac:dyDescent="0.25">
      <c r="J5" s="82"/>
    </row>
    <row r="6" spans="2:10" x14ac:dyDescent="0.25">
      <c r="J6" s="82"/>
    </row>
    <row r="7" spans="2:10" x14ac:dyDescent="0.25">
      <c r="J7" s="82"/>
    </row>
    <row r="8" spans="2:10" x14ac:dyDescent="0.25">
      <c r="J8" s="82"/>
    </row>
    <row r="9" spans="2:10" x14ac:dyDescent="0.25">
      <c r="J9" s="82"/>
    </row>
    <row r="10" spans="2:10" x14ac:dyDescent="0.25">
      <c r="J10" s="82"/>
    </row>
    <row r="11" spans="2:10" ht="26.25" x14ac:dyDescent="0.4">
      <c r="B11" s="79" t="s">
        <v>67</v>
      </c>
      <c r="J11" s="82"/>
    </row>
    <row r="12" spans="2:10" x14ac:dyDescent="0.25">
      <c r="B12" s="76" t="s">
        <v>68</v>
      </c>
      <c r="J12" s="82"/>
    </row>
    <row r="13" spans="2:10" x14ac:dyDescent="0.25">
      <c r="B13" s="75" t="s">
        <v>69</v>
      </c>
      <c r="J13" s="82"/>
    </row>
    <row r="14" spans="2:10" x14ac:dyDescent="0.25">
      <c r="B14" s="78" t="s">
        <v>98</v>
      </c>
      <c r="J14" s="82"/>
    </row>
    <row r="15" spans="2:10" x14ac:dyDescent="0.25">
      <c r="J15" s="82"/>
    </row>
    <row r="16" spans="2:10" x14ac:dyDescent="0.25">
      <c r="J16" s="82"/>
    </row>
    <row r="17" spans="2:10" x14ac:dyDescent="0.25">
      <c r="J17" s="82"/>
    </row>
    <row r="18" spans="2:10" x14ac:dyDescent="0.25">
      <c r="J18" s="82"/>
    </row>
    <row r="19" spans="2:10" x14ac:dyDescent="0.25">
      <c r="J19" s="82"/>
    </row>
    <row r="20" spans="2:10" x14ac:dyDescent="0.25">
      <c r="J20" s="82"/>
    </row>
    <row r="21" spans="2:10" x14ac:dyDescent="0.25">
      <c r="J21" s="82"/>
    </row>
    <row r="22" spans="2:10" x14ac:dyDescent="0.25">
      <c r="J22" s="82"/>
    </row>
    <row r="23" spans="2:10" x14ac:dyDescent="0.25">
      <c r="B23" s="77" t="s">
        <v>70</v>
      </c>
      <c r="J23" s="82"/>
    </row>
    <row r="24" spans="2:10" x14ac:dyDescent="0.25">
      <c r="J24" s="82"/>
    </row>
    <row r="25" spans="2:10" x14ac:dyDescent="0.25">
      <c r="J25" s="82"/>
    </row>
    <row r="26" spans="2:10" x14ac:dyDescent="0.25">
      <c r="J26" s="82"/>
    </row>
    <row r="27" spans="2:10" x14ac:dyDescent="0.25">
      <c r="J27" s="82"/>
    </row>
    <row r="28" spans="2:10" x14ac:dyDescent="0.25">
      <c r="J28" s="82"/>
    </row>
    <row r="29" spans="2:10" x14ac:dyDescent="0.25">
      <c r="J29" s="82"/>
    </row>
    <row r="30" spans="2:10" x14ac:dyDescent="0.25">
      <c r="J30" s="82"/>
    </row>
    <row r="31" spans="2:10" x14ac:dyDescent="0.25">
      <c r="J31" s="82"/>
    </row>
    <row r="32" spans="2:10" x14ac:dyDescent="0.25">
      <c r="J32" s="82"/>
    </row>
    <row r="33" spans="1:10" x14ac:dyDescent="0.25">
      <c r="J33" s="82"/>
    </row>
    <row r="34" spans="1:10" x14ac:dyDescent="0.25">
      <c r="J34" s="82"/>
    </row>
    <row r="35" spans="1:10" x14ac:dyDescent="0.25">
      <c r="J35" s="82"/>
    </row>
    <row r="36" spans="1:10" x14ac:dyDescent="0.25">
      <c r="J36" s="82"/>
    </row>
    <row r="37" spans="1:10" x14ac:dyDescent="0.25">
      <c r="J37" s="82"/>
    </row>
    <row r="38" spans="1:10" x14ac:dyDescent="0.25">
      <c r="J38" s="82"/>
    </row>
    <row r="39" spans="1:10" x14ac:dyDescent="0.25">
      <c r="J39" s="82"/>
    </row>
    <row r="40" spans="1:10" x14ac:dyDescent="0.25">
      <c r="J40" s="82"/>
    </row>
    <row r="41" spans="1:10" x14ac:dyDescent="0.25">
      <c r="J41" s="82"/>
    </row>
    <row r="42" spans="1:10" x14ac:dyDescent="0.25">
      <c r="J42" s="82"/>
    </row>
    <row r="43" spans="1:10" x14ac:dyDescent="0.25">
      <c r="J43" s="82"/>
    </row>
    <row r="44" spans="1:10" x14ac:dyDescent="0.25">
      <c r="J44" s="82"/>
    </row>
    <row r="45" spans="1:10" x14ac:dyDescent="0.25">
      <c r="J45" s="82"/>
    </row>
    <row r="46" spans="1:10" x14ac:dyDescent="0.25">
      <c r="J46" s="82"/>
    </row>
    <row r="47" spans="1:10" x14ac:dyDescent="0.25">
      <c r="A47" s="83"/>
      <c r="B47" s="83"/>
      <c r="C47" s="83"/>
      <c r="D47" s="83"/>
      <c r="E47" s="83"/>
      <c r="F47" s="83"/>
      <c r="G47" s="83"/>
      <c r="H47" s="83"/>
      <c r="I47" s="83"/>
      <c r="J47" s="8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740A4-1615-4BA3-A2F9-757E58E24B09}">
  <dimension ref="B2:G14"/>
  <sheetViews>
    <sheetView showGridLines="0" zoomScale="145" zoomScaleNormal="145" workbookViewId="0">
      <selection activeCell="C15" sqref="C15"/>
    </sheetView>
  </sheetViews>
  <sheetFormatPr defaultRowHeight="15" x14ac:dyDescent="0.25"/>
  <cols>
    <col min="1" max="1" width="3.28515625" customWidth="1"/>
    <col min="7" max="7" width="19.140625" customWidth="1"/>
  </cols>
  <sheetData>
    <row r="2" spans="2:7" ht="21" x14ac:dyDescent="0.25">
      <c r="B2" s="1" t="s">
        <v>61</v>
      </c>
    </row>
    <row r="4" spans="2:7" x14ac:dyDescent="0.25">
      <c r="B4" t="s">
        <v>71</v>
      </c>
      <c r="G4" s="81" t="s">
        <v>71</v>
      </c>
    </row>
    <row r="6" spans="2:7" x14ac:dyDescent="0.25">
      <c r="B6" t="s">
        <v>62</v>
      </c>
      <c r="G6" s="81" t="s">
        <v>72</v>
      </c>
    </row>
    <row r="8" spans="2:7" x14ac:dyDescent="0.25">
      <c r="B8" t="s">
        <v>63</v>
      </c>
      <c r="G8" s="81" t="s">
        <v>73</v>
      </c>
    </row>
    <row r="10" spans="2:7" x14ac:dyDescent="0.25">
      <c r="B10" t="s">
        <v>64</v>
      </c>
      <c r="G10" s="81" t="s">
        <v>74</v>
      </c>
    </row>
    <row r="12" spans="2:7" x14ac:dyDescent="0.25">
      <c r="B12" t="s">
        <v>65</v>
      </c>
      <c r="G12" s="81" t="s">
        <v>75</v>
      </c>
    </row>
    <row r="14" spans="2:7" x14ac:dyDescent="0.25">
      <c r="B14" t="s">
        <v>66</v>
      </c>
      <c r="G14" s="81" t="s">
        <v>76</v>
      </c>
    </row>
  </sheetData>
  <hyperlinks>
    <hyperlink ref="G4" location="Introduction!A1" display="Introduction" xr:uid="{9B2D0F33-81FE-425C-9FD5-A9BFFA6AAD9E}"/>
    <hyperlink ref="G6" location="'Table 1 - Housing'!A1" display="Table 1 - Housing" xr:uid="{1D8570B0-C4A3-4891-8AD4-33F241D01BBA}"/>
    <hyperlink ref="G8" location="'Table 2 - Water'!A1" display="Table 2 - Water" xr:uid="{1A4AD1FD-B719-4E38-832A-B5176F24CBDE}"/>
    <hyperlink ref="G10" location="'Table 3 - Health'!A1" display="Table 3 - Health" xr:uid="{C7B3FCAF-2AF1-4AAE-B4CA-00DEB5C899B6}"/>
    <hyperlink ref="G12" location="'Table 4 - Education'!A1" display="Table 4 - Education" xr:uid="{2D8C6BB2-5999-4EEC-919A-A2C477110FB8}"/>
    <hyperlink ref="G14" location="'Table 5 - Pro rata Methodology'!A1" display="Table 5 - Pro rata Methodology" xr:uid="{B822E43F-108F-4FAF-8780-84D8234641D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413A4-517E-4E37-B59C-9CC7F0411BD2}">
  <sheetPr>
    <tabColor rgb="FF00B0F0"/>
  </sheetPr>
  <dimension ref="B2:S27"/>
  <sheetViews>
    <sheetView showGridLines="0" topLeftCell="A5" zoomScale="115" zoomScaleNormal="115" workbookViewId="0">
      <selection activeCell="D16" sqref="D16"/>
    </sheetView>
  </sheetViews>
  <sheetFormatPr defaultRowHeight="15" x14ac:dyDescent="0.25"/>
  <cols>
    <col min="1" max="1" width="4.28515625" customWidth="1"/>
    <col min="2" max="2" width="104.28515625" customWidth="1"/>
    <col min="3" max="3" width="4.42578125" customWidth="1"/>
    <col min="6" max="6" width="7.140625" customWidth="1"/>
    <col min="7" max="7" width="1.85546875" hidden="1" customWidth="1"/>
    <col min="8" max="8" width="22.42578125" hidden="1" customWidth="1"/>
    <col min="9" max="9" width="16.28515625" customWidth="1"/>
    <col min="17" max="17" width="10.85546875" customWidth="1"/>
  </cols>
  <sheetData>
    <row r="2" spans="2:19" ht="18.75" x14ac:dyDescent="0.3">
      <c r="B2" s="80" t="s">
        <v>45</v>
      </c>
      <c r="J2" s="91"/>
      <c r="S2" s="91"/>
    </row>
    <row r="3" spans="2:19" ht="37.5" customHeight="1" x14ac:dyDescent="0.25">
      <c r="B3" s="3" t="s">
        <v>94</v>
      </c>
      <c r="S3" s="91"/>
    </row>
    <row r="4" spans="2:19" ht="45" x14ac:dyDescent="0.25">
      <c r="B4" s="3" t="s">
        <v>48</v>
      </c>
    </row>
    <row r="5" spans="2:19" ht="45" x14ac:dyDescent="0.25">
      <c r="B5" s="3" t="s">
        <v>46</v>
      </c>
    </row>
    <row r="6" spans="2:19" x14ac:dyDescent="0.25">
      <c r="B6" s="3"/>
    </row>
    <row r="7" spans="2:19" ht="18.75" x14ac:dyDescent="0.3">
      <c r="B7" s="92" t="s">
        <v>89</v>
      </c>
    </row>
    <row r="8" spans="2:19" ht="30" x14ac:dyDescent="0.25">
      <c r="B8" s="3" t="s">
        <v>96</v>
      </c>
      <c r="C8" s="81"/>
    </row>
    <row r="9" spans="2:19" x14ac:dyDescent="0.25">
      <c r="B9" s="93" t="s">
        <v>92</v>
      </c>
    </row>
    <row r="10" spans="2:19" x14ac:dyDescent="0.25">
      <c r="B10" s="93" t="s">
        <v>91</v>
      </c>
    </row>
    <row r="11" spans="2:19" x14ac:dyDescent="0.25">
      <c r="B11" s="93"/>
    </row>
    <row r="12" spans="2:19" x14ac:dyDescent="0.25">
      <c r="B12" s="3" t="s">
        <v>49</v>
      </c>
    </row>
    <row r="13" spans="2:19" x14ac:dyDescent="0.25">
      <c r="B13" s="93" t="s">
        <v>56</v>
      </c>
    </row>
    <row r="14" spans="2:19" x14ac:dyDescent="0.25">
      <c r="B14" s="93" t="s">
        <v>57</v>
      </c>
    </row>
    <row r="15" spans="2:19" x14ac:dyDescent="0.25">
      <c r="B15" s="93" t="s">
        <v>90</v>
      </c>
    </row>
    <row r="16" spans="2:19" x14ac:dyDescent="0.25">
      <c r="B16" s="3"/>
    </row>
    <row r="17" spans="2:18" ht="18.75" x14ac:dyDescent="0.3">
      <c r="B17" s="92" t="s">
        <v>1</v>
      </c>
    </row>
    <row r="18" spans="2:18" ht="32.25" customHeight="1" x14ac:dyDescent="0.25">
      <c r="B18" s="3" t="s">
        <v>95</v>
      </c>
      <c r="C18" s="81"/>
    </row>
    <row r="19" spans="2:18" ht="40.5" customHeight="1" x14ac:dyDescent="0.25">
      <c r="B19" s="3" t="s">
        <v>58</v>
      </c>
      <c r="R19" s="81"/>
    </row>
    <row r="20" spans="2:18" ht="20.25" customHeight="1" x14ac:dyDescent="0.25">
      <c r="B20" s="3"/>
      <c r="R20" s="81"/>
    </row>
    <row r="21" spans="2:18" ht="18.75" x14ac:dyDescent="0.3">
      <c r="B21" s="92" t="s">
        <v>0</v>
      </c>
    </row>
    <row r="22" spans="2:18" ht="25.5" customHeight="1" x14ac:dyDescent="0.25">
      <c r="B22" s="3" t="s">
        <v>93</v>
      </c>
      <c r="H22" s="91" t="s">
        <v>88</v>
      </c>
    </row>
    <row r="23" spans="2:18" ht="72.75" customHeight="1" x14ac:dyDescent="0.25">
      <c r="B23" s="3" t="s">
        <v>59</v>
      </c>
    </row>
    <row r="24" spans="2:18" x14ac:dyDescent="0.25">
      <c r="B24" s="3" t="s">
        <v>60</v>
      </c>
    </row>
    <row r="27" spans="2:18" x14ac:dyDescent="0.25">
      <c r="B27" t="s">
        <v>99</v>
      </c>
    </row>
  </sheetData>
  <pageMargins left="0.7" right="0.7" top="0.75" bottom="0.75" header="0.3" footer="0.3"/>
  <headerFooter>
    <oddHeader>&amp;C&amp;"Arial"&amp;12&amp;KA80000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3DACE-899C-4370-850C-2A93E68B4E9F}">
  <sheetPr>
    <tabColor theme="8"/>
  </sheetPr>
  <dimension ref="B1:I26"/>
  <sheetViews>
    <sheetView showGridLines="0" zoomScale="115" zoomScaleNormal="115" workbookViewId="0">
      <selection activeCell="C33" sqref="C33"/>
    </sheetView>
  </sheetViews>
  <sheetFormatPr defaultRowHeight="15" x14ac:dyDescent="0.25"/>
  <cols>
    <col min="1" max="1" width="2.5703125" customWidth="1"/>
    <col min="2" max="2" width="4" customWidth="1"/>
    <col min="3" max="3" width="98.140625" customWidth="1"/>
    <col min="4" max="4" width="12.85546875" customWidth="1"/>
    <col min="5" max="9" width="12.85546875" bestFit="1" customWidth="1"/>
  </cols>
  <sheetData>
    <row r="1" spans="2:9" ht="21" x14ac:dyDescent="0.25">
      <c r="C1" s="2" t="s">
        <v>2</v>
      </c>
    </row>
    <row r="2" spans="2:9" ht="18.75" x14ac:dyDescent="0.3">
      <c r="C2" s="5" t="s">
        <v>9</v>
      </c>
    </row>
    <row r="3" spans="2:9" x14ac:dyDescent="0.25">
      <c r="C3" s="17" t="s">
        <v>22</v>
      </c>
    </row>
    <row r="4" spans="2:9" ht="15.75" thickBot="1" x14ac:dyDescent="0.3">
      <c r="C4" s="18"/>
      <c r="D4" s="19">
        <v>43646</v>
      </c>
      <c r="E4" s="19">
        <v>44012</v>
      </c>
      <c r="F4" s="19">
        <v>44377</v>
      </c>
      <c r="G4" s="19">
        <v>44742</v>
      </c>
      <c r="H4" s="19">
        <v>45107</v>
      </c>
      <c r="I4" s="20">
        <v>45473</v>
      </c>
    </row>
    <row r="5" spans="2:9" x14ac:dyDescent="0.25">
      <c r="B5" s="10"/>
      <c r="C5" s="21" t="s">
        <v>50</v>
      </c>
      <c r="D5" s="33">
        <v>100</v>
      </c>
      <c r="E5" s="33">
        <v>1000</v>
      </c>
      <c r="F5" s="33">
        <v>3000</v>
      </c>
      <c r="G5" s="33">
        <v>3000</v>
      </c>
      <c r="H5" s="33">
        <v>3000</v>
      </c>
      <c r="I5" s="34">
        <v>4631</v>
      </c>
    </row>
    <row r="6" spans="2:9" x14ac:dyDescent="0.25">
      <c r="C6" s="51"/>
      <c r="D6" s="52">
        <f>D5*'Table 5 - Pro rata Methodology'!D10</f>
        <v>10.329276627013362</v>
      </c>
      <c r="E6" s="52">
        <f>E5*'Table 5 - Pro rata Methodology'!E10</f>
        <v>189.966007100052</v>
      </c>
      <c r="F6" s="52">
        <f>F5*'Table 5 - Pro rata Methodology'!F10</f>
        <v>1134.3321059176074</v>
      </c>
      <c r="G6" s="52">
        <f>G5*'Table 5 - Pro rata Methodology'!G10</f>
        <v>1389.149556772428</v>
      </c>
      <c r="H6" s="52">
        <f>H5*'Table 5 - Pro rata Methodology'!H10</f>
        <v>1949.4806467236533</v>
      </c>
      <c r="I6" s="53">
        <f>I5*'Table 5 - Pro rata Methodology'!I10</f>
        <v>3753.0343952523717</v>
      </c>
    </row>
    <row r="7" spans="2:9" ht="14.25" customHeight="1" x14ac:dyDescent="0.25">
      <c r="B7" s="10"/>
      <c r="C7" s="21" t="s">
        <v>3</v>
      </c>
      <c r="D7" s="54">
        <v>0.95</v>
      </c>
      <c r="E7" s="54">
        <v>0.95</v>
      </c>
      <c r="F7" s="54">
        <v>0.94</v>
      </c>
      <c r="G7" s="54">
        <v>0.96</v>
      </c>
      <c r="H7" s="54">
        <v>0.95</v>
      </c>
      <c r="I7" s="55">
        <v>0.94299999999999995</v>
      </c>
    </row>
    <row r="8" spans="2:9" ht="17.25" customHeight="1" x14ac:dyDescent="0.25">
      <c r="B8" s="10"/>
      <c r="C8" s="21" t="s">
        <v>4</v>
      </c>
      <c r="D8" s="54">
        <v>0.86</v>
      </c>
      <c r="E8" s="54">
        <v>0.85</v>
      </c>
      <c r="F8" s="54">
        <v>0.89</v>
      </c>
      <c r="G8" s="54">
        <v>0.86</v>
      </c>
      <c r="H8" s="54">
        <v>0.84</v>
      </c>
      <c r="I8" s="55">
        <v>0.90200000000000002</v>
      </c>
    </row>
    <row r="9" spans="2:9" ht="14.25" customHeight="1" x14ac:dyDescent="0.25">
      <c r="B9" s="10"/>
      <c r="C9" s="21" t="s">
        <v>5</v>
      </c>
      <c r="D9" s="54">
        <v>0.9</v>
      </c>
      <c r="E9" s="54">
        <v>0.85</v>
      </c>
      <c r="F9" s="54">
        <v>0.94</v>
      </c>
      <c r="G9" s="54">
        <v>0.9</v>
      </c>
      <c r="H9" s="54">
        <v>0.86</v>
      </c>
      <c r="I9" s="55">
        <v>0.96699999999999997</v>
      </c>
    </row>
    <row r="10" spans="2:9" ht="15" customHeight="1" x14ac:dyDescent="0.25">
      <c r="B10" s="10"/>
      <c r="C10" s="21" t="s">
        <v>84</v>
      </c>
      <c r="D10" s="54">
        <v>0.98</v>
      </c>
      <c r="E10" s="54">
        <v>0.97</v>
      </c>
      <c r="F10" s="54">
        <v>0.97</v>
      </c>
      <c r="G10" s="54">
        <v>0.97</v>
      </c>
      <c r="H10" s="54">
        <v>0.97</v>
      </c>
      <c r="I10" s="55">
        <v>0.96</v>
      </c>
    </row>
    <row r="11" spans="2:9" x14ac:dyDescent="0.25">
      <c r="B11" s="10"/>
      <c r="C11" s="21" t="s">
        <v>85</v>
      </c>
      <c r="D11" s="56">
        <v>6.3E-2</v>
      </c>
      <c r="E11" s="56">
        <v>4.1000000000000002E-2</v>
      </c>
      <c r="F11" s="56">
        <v>3.9E-2</v>
      </c>
      <c r="G11" s="56">
        <v>4.4999999999999998E-2</v>
      </c>
      <c r="H11" s="56">
        <v>4.1000000000000002E-2</v>
      </c>
      <c r="I11" s="57">
        <v>4.3999999999999997E-2</v>
      </c>
    </row>
    <row r="12" spans="2:9" ht="14.25" customHeight="1" x14ac:dyDescent="0.25">
      <c r="B12" s="10"/>
      <c r="C12" s="21" t="s">
        <v>6</v>
      </c>
      <c r="I12" s="22"/>
    </row>
    <row r="13" spans="2:9" ht="15" customHeight="1" x14ac:dyDescent="0.25">
      <c r="B13" s="10"/>
      <c r="C13" s="21" t="s">
        <v>13</v>
      </c>
      <c r="D13" s="58">
        <v>4.2000000000000003E-2</v>
      </c>
      <c r="E13" s="58">
        <v>4.2000000000000003E-2</v>
      </c>
      <c r="F13" s="58">
        <v>5.7000000000000002E-2</v>
      </c>
      <c r="G13" s="58">
        <v>7.0000000000000007E-2</v>
      </c>
      <c r="H13" s="58">
        <v>5.6000000000000001E-2</v>
      </c>
      <c r="I13" s="59">
        <v>4.5999999999999999E-2</v>
      </c>
    </row>
    <row r="14" spans="2:9" ht="15" customHeight="1" x14ac:dyDescent="0.25">
      <c r="B14" s="10"/>
      <c r="C14" s="21" t="s">
        <v>14</v>
      </c>
      <c r="D14" s="58">
        <v>0.95799999999999996</v>
      </c>
      <c r="E14" s="58">
        <v>0.95799999999999996</v>
      </c>
      <c r="F14" s="58">
        <v>0.94299999999999995</v>
      </c>
      <c r="G14" s="58">
        <v>0.92</v>
      </c>
      <c r="H14" s="58">
        <v>0.92700000000000005</v>
      </c>
      <c r="I14" s="59">
        <v>0.94299999999999995</v>
      </c>
    </row>
    <row r="15" spans="2:9" ht="16.5" customHeight="1" x14ac:dyDescent="0.25">
      <c r="B15" s="10"/>
      <c r="C15" s="21" t="s">
        <v>7</v>
      </c>
      <c r="I15" s="22"/>
    </row>
    <row r="16" spans="2:9" ht="15.75" customHeight="1" x14ac:dyDescent="0.25">
      <c r="B16" s="10"/>
      <c r="C16" s="21" t="s">
        <v>13</v>
      </c>
      <c r="D16" s="58">
        <v>0.14899999999999999</v>
      </c>
      <c r="E16" s="58">
        <v>0.14599999999999999</v>
      </c>
      <c r="F16" s="58">
        <v>0.14599999999999999</v>
      </c>
      <c r="G16" s="58">
        <v>0.17799999999999999</v>
      </c>
      <c r="H16" s="58">
        <v>0.14599999999999999</v>
      </c>
      <c r="I16" s="59">
        <v>0.14399999999999999</v>
      </c>
    </row>
    <row r="17" spans="2:9" ht="15.75" customHeight="1" x14ac:dyDescent="0.25">
      <c r="B17" s="10"/>
      <c r="C17" s="21" t="s">
        <v>14</v>
      </c>
      <c r="D17" s="58">
        <v>0.85099999999999998</v>
      </c>
      <c r="E17" s="58">
        <v>0.85399999999999998</v>
      </c>
      <c r="F17" s="58">
        <v>0.85399999999999998</v>
      </c>
      <c r="G17" s="58">
        <v>0.81299999999999994</v>
      </c>
      <c r="H17" s="58">
        <v>0.82799999999999996</v>
      </c>
      <c r="I17" s="59">
        <v>0.84899999999999998</v>
      </c>
    </row>
    <row r="18" spans="2:9" ht="14.25" customHeight="1" x14ac:dyDescent="0.25">
      <c r="B18" s="10"/>
      <c r="C18" s="21" t="s">
        <v>8</v>
      </c>
      <c r="I18" s="22"/>
    </row>
    <row r="19" spans="2:9" ht="15" customHeight="1" x14ac:dyDescent="0.25">
      <c r="B19" s="10"/>
      <c r="C19" s="21" t="s">
        <v>15</v>
      </c>
      <c r="D19" s="58">
        <v>0.17100000000000001</v>
      </c>
      <c r="E19" s="58">
        <v>0.22</v>
      </c>
      <c r="F19" s="58">
        <v>0.223</v>
      </c>
      <c r="G19" s="58">
        <v>0.26200000000000001</v>
      </c>
      <c r="H19" s="58">
        <v>0.22500000000000001</v>
      </c>
      <c r="I19" s="59">
        <v>0.23400000000000001</v>
      </c>
    </row>
    <row r="20" spans="2:9" ht="15.75" customHeight="1" x14ac:dyDescent="0.25">
      <c r="B20" s="10"/>
      <c r="C20" s="21" t="s">
        <v>14</v>
      </c>
      <c r="D20" s="58">
        <v>0.59799999999999998</v>
      </c>
      <c r="E20" s="58">
        <v>0.61799999999999999</v>
      </c>
      <c r="F20" s="58">
        <v>0.58699999999999997</v>
      </c>
      <c r="G20" s="58">
        <v>0.629</v>
      </c>
      <c r="H20" s="58">
        <v>0.624</v>
      </c>
      <c r="I20" s="59">
        <v>0.61099999999999999</v>
      </c>
    </row>
    <row r="21" spans="2:9" ht="15.75" customHeight="1" x14ac:dyDescent="0.25">
      <c r="B21" s="10"/>
      <c r="C21" s="23" t="s">
        <v>16</v>
      </c>
      <c r="D21" s="60">
        <v>0.112</v>
      </c>
      <c r="E21" s="60">
        <v>0.10199999999999999</v>
      </c>
      <c r="F21" s="60">
        <v>9.0999999999999998E-2</v>
      </c>
      <c r="G21" s="60">
        <v>0.10199999999999999</v>
      </c>
      <c r="H21" s="60">
        <v>0.127</v>
      </c>
      <c r="I21" s="61">
        <v>0.106</v>
      </c>
    </row>
    <row r="23" spans="2:9" x14ac:dyDescent="0.25">
      <c r="C23" s="4" t="s">
        <v>97</v>
      </c>
    </row>
    <row r="24" spans="2:9" ht="12.75" customHeight="1" x14ac:dyDescent="0.25">
      <c r="C24" s="4"/>
    </row>
    <row r="25" spans="2:9" ht="24.75" customHeight="1" x14ac:dyDescent="0.25">
      <c r="C25" s="29"/>
    </row>
    <row r="26" spans="2:9" ht="59.25" customHeight="1" x14ac:dyDescent="0.25"/>
  </sheetData>
  <pageMargins left="0.7" right="0.7" top="0.75" bottom="0.75" header="0.3" footer="0.3"/>
  <headerFooter>
    <oddHeader>&amp;C&amp;"Arial"&amp;12&amp;KA80000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A26F7-684B-4486-94B3-F7A94ABBF4AC}">
  <sheetPr>
    <tabColor theme="6"/>
  </sheetPr>
  <dimension ref="B1:I20"/>
  <sheetViews>
    <sheetView showGridLines="0" zoomScale="85" zoomScaleNormal="85" workbookViewId="0">
      <selection activeCell="F33" sqref="F33"/>
    </sheetView>
  </sheetViews>
  <sheetFormatPr defaultRowHeight="15" x14ac:dyDescent="0.25"/>
  <cols>
    <col min="1" max="2" width="3.42578125" customWidth="1"/>
    <col min="3" max="3" width="94.7109375" customWidth="1"/>
    <col min="4" max="4" width="14.42578125" customWidth="1"/>
    <col min="5" max="5" width="13.85546875" customWidth="1"/>
    <col min="6" max="7" width="15.5703125" bestFit="1" customWidth="1"/>
    <col min="8" max="8" width="18.85546875" customWidth="1"/>
    <col min="9" max="9" width="17.7109375" customWidth="1"/>
  </cols>
  <sheetData>
    <row r="1" spans="2:9" ht="21" x14ac:dyDescent="0.25">
      <c r="C1" s="7" t="s">
        <v>12</v>
      </c>
    </row>
    <row r="2" spans="2:9" ht="18.75" x14ac:dyDescent="0.3">
      <c r="C2" s="5" t="s">
        <v>9</v>
      </c>
    </row>
    <row r="3" spans="2:9" x14ac:dyDescent="0.25">
      <c r="C3" s="17" t="s">
        <v>22</v>
      </c>
    </row>
    <row r="4" spans="2:9" ht="15.75" thickBot="1" x14ac:dyDescent="0.3">
      <c r="C4" s="18"/>
      <c r="D4" s="19">
        <v>43646</v>
      </c>
      <c r="E4" s="19">
        <v>44012</v>
      </c>
      <c r="F4" s="19">
        <v>44377</v>
      </c>
      <c r="G4" s="19">
        <v>44742</v>
      </c>
      <c r="H4" s="19">
        <v>45107</v>
      </c>
      <c r="I4" s="20">
        <v>45473</v>
      </c>
    </row>
    <row r="5" spans="2:9" ht="15" customHeight="1" x14ac:dyDescent="0.25">
      <c r="B5" s="10"/>
      <c r="C5" s="21" t="s">
        <v>51</v>
      </c>
      <c r="D5" s="33">
        <v>36381</v>
      </c>
      <c r="E5" s="33">
        <v>43634</v>
      </c>
      <c r="F5" s="33">
        <v>56084</v>
      </c>
      <c r="G5" s="33">
        <v>115391</v>
      </c>
      <c r="H5" s="33">
        <v>149552</v>
      </c>
      <c r="I5" s="34">
        <v>178189</v>
      </c>
    </row>
    <row r="6" spans="2:9" x14ac:dyDescent="0.25">
      <c r="C6" s="62"/>
      <c r="D6" s="63">
        <f>D5*'Table 5 - Pro rata Methodology'!D10</f>
        <v>3757.8941296737312</v>
      </c>
      <c r="E6" s="63">
        <f>E5*'Table 5 - Pro rata Methodology'!E10</f>
        <v>8288.9767538036685</v>
      </c>
      <c r="F6" s="63">
        <f>F5*'Table 5 - Pro rata Methodology'!F10</f>
        <v>21205.960609427697</v>
      </c>
      <c r="G6" s="63">
        <f>G5*'Table 5 - Pro rata Methodology'!G10</f>
        <v>53431.785501842416</v>
      </c>
      <c r="H6" s="63">
        <f>H5*'Table 5 - Pro rata Methodology'!H10</f>
        <v>97182.909892938595</v>
      </c>
      <c r="I6" s="64">
        <f>I5*'Table 5 - Pro rata Methodology'!I10</f>
        <v>144407.13579262033</v>
      </c>
    </row>
    <row r="7" spans="2:9" ht="15.75" customHeight="1" x14ac:dyDescent="0.25">
      <c r="B7" s="10"/>
      <c r="C7" s="21" t="s">
        <v>52</v>
      </c>
      <c r="D7" s="33">
        <v>199727541</v>
      </c>
      <c r="E7" s="33">
        <v>190064896</v>
      </c>
      <c r="F7" s="33">
        <v>192932168</v>
      </c>
      <c r="G7" s="33">
        <v>191127580</v>
      </c>
      <c r="H7" s="33">
        <v>177014474</v>
      </c>
      <c r="I7" s="34">
        <v>193084510</v>
      </c>
    </row>
    <row r="8" spans="2:9" ht="15.75" customHeight="1" x14ac:dyDescent="0.25">
      <c r="C8" s="65"/>
      <c r="D8" s="63">
        <f>D7*'Table 5 - Pro rata Methodology'!D10</f>
        <v>20630410.210221529</v>
      </c>
      <c r="E8" s="63">
        <f>E7*'Table 5 - Pro rata Methodology'!E10</f>
        <v>36105869.38300664</v>
      </c>
      <c r="F8" s="63">
        <f>F7*'Table 5 - Pro rata Methodology'!F10</f>
        <v>72949717.475563198</v>
      </c>
      <c r="G8" s="63">
        <f>G7*'Table 5 - Pro rata Methodology'!G10</f>
        <v>88501597.681328923</v>
      </c>
      <c r="H8" s="63">
        <f>H7*'Table 5 - Pro rata Methodology'!H10</f>
        <v>115028763.75098911</v>
      </c>
      <c r="I8" s="64">
        <f>I7*'Table 5 - Pro rata Methodology'!I10</f>
        <v>156478688.66777164</v>
      </c>
    </row>
    <row r="9" spans="2:9" ht="18" x14ac:dyDescent="0.35">
      <c r="B9" s="10"/>
      <c r="C9" s="21" t="s">
        <v>53</v>
      </c>
      <c r="D9" s="33">
        <v>92663</v>
      </c>
      <c r="E9" s="33">
        <v>85340</v>
      </c>
      <c r="F9" s="33">
        <v>76280</v>
      </c>
      <c r="G9" s="33">
        <v>59716</v>
      </c>
      <c r="H9" s="33">
        <v>61397</v>
      </c>
      <c r="I9" s="34">
        <v>64887</v>
      </c>
    </row>
    <row r="10" spans="2:9" ht="18" x14ac:dyDescent="0.35">
      <c r="B10" s="10"/>
      <c r="C10" s="21" t="s">
        <v>54</v>
      </c>
      <c r="D10" s="33">
        <v>249214</v>
      </c>
      <c r="E10" s="33">
        <v>192383</v>
      </c>
      <c r="F10" s="33">
        <v>209837</v>
      </c>
      <c r="G10" s="33">
        <v>134696</v>
      </c>
      <c r="H10" s="33">
        <v>82075</v>
      </c>
      <c r="I10" s="34">
        <v>109766</v>
      </c>
    </row>
    <row r="11" spans="2:9" x14ac:dyDescent="0.25">
      <c r="B11" s="10"/>
      <c r="C11" s="21" t="s">
        <v>80</v>
      </c>
      <c r="D11" s="58">
        <v>0.318</v>
      </c>
      <c r="E11" s="58">
        <v>0.23899999999999999</v>
      </c>
      <c r="F11" s="58">
        <v>0.25800000000000001</v>
      </c>
      <c r="G11" s="58">
        <v>0.33400000000000002</v>
      </c>
      <c r="H11" s="58">
        <v>0.19</v>
      </c>
      <c r="I11" s="59">
        <v>0.24099999999999999</v>
      </c>
    </row>
    <row r="12" spans="2:9" ht="14.25" customHeight="1" x14ac:dyDescent="0.25">
      <c r="B12" s="10"/>
      <c r="C12" s="21" t="s">
        <v>17</v>
      </c>
      <c r="D12">
        <v>492.1</v>
      </c>
      <c r="E12">
        <v>492.1</v>
      </c>
      <c r="F12">
        <v>492.1</v>
      </c>
      <c r="G12">
        <v>492.1</v>
      </c>
      <c r="H12">
        <v>448.7</v>
      </c>
      <c r="I12" s="22">
        <v>448.7</v>
      </c>
    </row>
    <row r="13" spans="2:9" ht="14.25" customHeight="1" x14ac:dyDescent="0.25">
      <c r="C13" s="65"/>
      <c r="D13" s="66">
        <f>D12*'Table 5 - Pro rata Methodology'!D10</f>
        <v>50.830370281532758</v>
      </c>
      <c r="E13" s="66">
        <f>E12*'Table 5 - Pro rata Methodology'!E10</f>
        <v>93.482272093935592</v>
      </c>
      <c r="F13" s="66">
        <f>F12*'Table 5 - Pro rata Methodology'!F10</f>
        <v>186.06827644068485</v>
      </c>
      <c r="G13" s="66">
        <f>G12*'Table 5 - Pro rata Methodology'!G10</f>
        <v>227.86683229590398</v>
      </c>
      <c r="H13" s="66">
        <f>H12*'Table 5 - Pro rata Methodology'!H10</f>
        <v>291.57732206163439</v>
      </c>
      <c r="I13" s="67">
        <f>I12*'Table 5 - Pro rata Methodology'!I10</f>
        <v>363.63345565746903</v>
      </c>
    </row>
    <row r="14" spans="2:9" ht="15" customHeight="1" x14ac:dyDescent="0.25">
      <c r="B14" s="10"/>
      <c r="C14" s="21" t="s">
        <v>18</v>
      </c>
      <c r="D14" s="33">
        <v>530000</v>
      </c>
      <c r="E14" s="33">
        <v>537000</v>
      </c>
      <c r="F14" s="33">
        <v>541943</v>
      </c>
      <c r="G14" s="33">
        <v>545693</v>
      </c>
      <c r="H14" s="33">
        <v>550282</v>
      </c>
      <c r="I14" s="34">
        <v>661480</v>
      </c>
    </row>
    <row r="15" spans="2:9" ht="15" customHeight="1" x14ac:dyDescent="0.25">
      <c r="C15" s="65"/>
      <c r="D15" s="63">
        <f>D14*'Table 5 - Pro rata Methodology'!D10</f>
        <v>54745.16612317082</v>
      </c>
      <c r="E15" s="63">
        <f>E14*'Table 5 - Pro rata Methodology'!E10</f>
        <v>102011.74581272791</v>
      </c>
      <c r="F15" s="63">
        <f>F14*'Table 5 - Pro rata Methodology'!F10</f>
        <v>204914.44815910194</v>
      </c>
      <c r="G15" s="63">
        <f>G14*'Table 5 - Pro rata Methodology'!G10</f>
        <v>252683.06302793886</v>
      </c>
      <c r="H15" s="63">
        <f>H14*'Table 5 - Pro rata Methodology'!H10</f>
        <v>357588.03641346178</v>
      </c>
      <c r="I15" s="64">
        <f>I14*'Table 5 - Pro rata Methodology'!I10</f>
        <v>536073.67561467038</v>
      </c>
    </row>
    <row r="16" spans="2:9" x14ac:dyDescent="0.25">
      <c r="B16" s="10"/>
      <c r="C16" s="21" t="s">
        <v>19</v>
      </c>
      <c r="D16" s="58">
        <v>1</v>
      </c>
      <c r="E16" s="58">
        <v>1</v>
      </c>
      <c r="F16" s="58">
        <v>1</v>
      </c>
      <c r="G16" s="58">
        <v>1</v>
      </c>
      <c r="H16" s="58">
        <v>1</v>
      </c>
      <c r="I16" s="59">
        <v>1</v>
      </c>
    </row>
    <row r="17" spans="2:9" ht="33.75" customHeight="1" x14ac:dyDescent="0.25">
      <c r="B17" s="10"/>
      <c r="C17" s="23" t="s">
        <v>20</v>
      </c>
      <c r="D17" s="24">
        <v>15</v>
      </c>
      <c r="E17" s="24">
        <v>13.5</v>
      </c>
      <c r="F17" s="24">
        <v>13.3</v>
      </c>
      <c r="G17" s="24">
        <v>13.3</v>
      </c>
      <c r="H17" s="24">
        <v>12.7</v>
      </c>
      <c r="I17" s="25">
        <v>14.3</v>
      </c>
    </row>
    <row r="18" spans="2:9" x14ac:dyDescent="0.25">
      <c r="C18" s="3"/>
    </row>
    <row r="19" spans="2:9" x14ac:dyDescent="0.25">
      <c r="C19" s="4" t="s">
        <v>97</v>
      </c>
      <c r="D19" s="6"/>
      <c r="E19" s="6"/>
      <c r="F19" s="6"/>
      <c r="G19" s="6"/>
      <c r="H19" s="6"/>
      <c r="I19" s="6"/>
    </row>
    <row r="20" spans="2:9" ht="12" customHeight="1" x14ac:dyDescent="0.25">
      <c r="C20" s="4"/>
    </row>
  </sheetData>
  <phoneticPr fontId="24" type="noConversion"/>
  <pageMargins left="0.7" right="0.7" top="0.75" bottom="0.75" header="0.3" footer="0.3"/>
  <pageSetup paperSize="9" orientation="portrait" r:id="rId1"/>
  <headerFooter>
    <oddHeader>&amp;C&amp;"Arial"&amp;12&amp;KA80000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30F52-8620-4F08-9912-CED130948C87}">
  <sheetPr>
    <tabColor theme="4"/>
  </sheetPr>
  <dimension ref="C1:I26"/>
  <sheetViews>
    <sheetView showGridLines="0" zoomScale="115" zoomScaleNormal="115" workbookViewId="0">
      <selection activeCell="C22" sqref="C22"/>
    </sheetView>
  </sheetViews>
  <sheetFormatPr defaultRowHeight="15" x14ac:dyDescent="0.25"/>
  <cols>
    <col min="1" max="2" width="3.5703125" customWidth="1"/>
    <col min="3" max="3" width="75.140625" customWidth="1"/>
    <col min="4" max="4" width="16.42578125" customWidth="1"/>
    <col min="5" max="5" width="16.85546875" customWidth="1"/>
    <col min="6" max="6" width="14.140625" customWidth="1"/>
    <col min="7" max="7" width="15.7109375" customWidth="1"/>
    <col min="8" max="8" width="14.85546875" customWidth="1"/>
    <col min="9" max="9" width="15.85546875" customWidth="1"/>
  </cols>
  <sheetData>
    <row r="1" spans="3:9" ht="21" x14ac:dyDescent="0.25">
      <c r="C1" s="9" t="s">
        <v>21</v>
      </c>
    </row>
    <row r="2" spans="3:9" ht="18.75" x14ac:dyDescent="0.3">
      <c r="C2" s="5" t="s">
        <v>9</v>
      </c>
    </row>
    <row r="3" spans="3:9" x14ac:dyDescent="0.25">
      <c r="C3" s="17" t="s">
        <v>22</v>
      </c>
    </row>
    <row r="4" spans="3:9" ht="15.75" thickBot="1" x14ac:dyDescent="0.3">
      <c r="C4" s="18"/>
      <c r="D4" s="19">
        <v>43646</v>
      </c>
      <c r="E4" s="19">
        <v>44012</v>
      </c>
      <c r="F4" s="19">
        <v>44377</v>
      </c>
      <c r="G4" s="19">
        <v>44742</v>
      </c>
      <c r="H4" s="19">
        <v>45107</v>
      </c>
      <c r="I4" s="20">
        <v>45473</v>
      </c>
    </row>
    <row r="5" spans="3:9" x14ac:dyDescent="0.25">
      <c r="C5" s="21" t="s">
        <v>78</v>
      </c>
      <c r="D5" s="94" t="s">
        <v>32</v>
      </c>
      <c r="E5" s="94" t="s">
        <v>87</v>
      </c>
      <c r="F5" s="58">
        <v>7.0999999999999994E-2</v>
      </c>
      <c r="G5" s="58">
        <v>7.1999999999999995E-2</v>
      </c>
      <c r="H5" s="58">
        <v>7.3999999999999996E-2</v>
      </c>
      <c r="I5" s="59">
        <v>7.5999999999999998E-2</v>
      </c>
    </row>
    <row r="6" spans="3:9" ht="15.75" customHeight="1" x14ac:dyDescent="0.25">
      <c r="C6" s="21" t="s">
        <v>77</v>
      </c>
      <c r="D6" s="33">
        <v>4146</v>
      </c>
      <c r="E6" s="33">
        <v>4101</v>
      </c>
      <c r="F6" s="33">
        <v>4082</v>
      </c>
      <c r="G6" s="33">
        <v>4085</v>
      </c>
      <c r="H6" s="42">
        <v>4927</v>
      </c>
      <c r="I6" s="43">
        <v>4625</v>
      </c>
    </row>
    <row r="7" spans="3:9" x14ac:dyDescent="0.25">
      <c r="C7" s="35"/>
      <c r="D7" s="36">
        <f>D6*'Table 5 - Pro rata Methodology'!D10</f>
        <v>428.25180895597396</v>
      </c>
      <c r="E7" s="36">
        <f>E6*'Table 5 - Pro rata Methodology'!E10</f>
        <v>779.05059511731315</v>
      </c>
      <c r="F7" s="36">
        <f>F6*'Table 5 - Pro rata Methodology'!F10</f>
        <v>1543.4478854518909</v>
      </c>
      <c r="G7" s="36">
        <f>G6*'Table 5 - Pro rata Methodology'!G10</f>
        <v>1891.5586464717896</v>
      </c>
      <c r="H7" s="36">
        <f>H6*'Table 5 - Pro rata Methodology'!H10</f>
        <v>3201.6970488024799</v>
      </c>
      <c r="I7" s="37">
        <f>I6*'Table 5 - Pro rata Methodology'!I10</f>
        <v>3748.1719019741349</v>
      </c>
    </row>
    <row r="8" spans="3:9" ht="33.75" customHeight="1" x14ac:dyDescent="0.25">
      <c r="C8" s="21" t="s">
        <v>83</v>
      </c>
      <c r="D8" s="33"/>
      <c r="E8" s="33"/>
      <c r="F8" s="33"/>
      <c r="G8" s="33"/>
      <c r="H8" s="33"/>
      <c r="I8" s="34"/>
    </row>
    <row r="9" spans="3:9" x14ac:dyDescent="0.25">
      <c r="C9" s="21" t="s">
        <v>23</v>
      </c>
      <c r="D9" s="38">
        <v>0.52</v>
      </c>
      <c r="E9" s="38">
        <v>0.59</v>
      </c>
      <c r="F9" s="38">
        <v>0.52</v>
      </c>
      <c r="G9" s="38">
        <v>0.44</v>
      </c>
      <c r="H9" s="38">
        <v>0.37</v>
      </c>
      <c r="I9" s="39">
        <v>0.39</v>
      </c>
    </row>
    <row r="10" spans="3:9" x14ac:dyDescent="0.25">
      <c r="C10" s="21" t="s">
        <v>24</v>
      </c>
      <c r="D10" s="38">
        <v>0.67</v>
      </c>
      <c r="E10" s="38">
        <v>0.8</v>
      </c>
      <c r="F10" s="38">
        <v>0.79</v>
      </c>
      <c r="G10" s="38">
        <v>0.8</v>
      </c>
      <c r="H10" s="38">
        <v>0.77</v>
      </c>
      <c r="I10" s="39">
        <v>0.63</v>
      </c>
    </row>
    <row r="11" spans="3:9" x14ac:dyDescent="0.25">
      <c r="C11" s="21" t="s">
        <v>25</v>
      </c>
      <c r="D11" s="38">
        <v>0.85</v>
      </c>
      <c r="E11" s="38">
        <v>0.85</v>
      </c>
      <c r="F11" s="38">
        <v>0.85</v>
      </c>
      <c r="G11" s="38">
        <v>0.83</v>
      </c>
      <c r="H11" s="38">
        <v>0.79</v>
      </c>
      <c r="I11" s="39">
        <v>0.77</v>
      </c>
    </row>
    <row r="12" spans="3:9" x14ac:dyDescent="0.25">
      <c r="C12" s="21" t="s">
        <v>26</v>
      </c>
      <c r="D12" s="38">
        <v>0.87</v>
      </c>
      <c r="E12" s="38">
        <v>0.89</v>
      </c>
      <c r="F12" s="38">
        <v>0.88</v>
      </c>
      <c r="G12" s="38">
        <v>0.87</v>
      </c>
      <c r="H12" s="38">
        <v>0.87</v>
      </c>
      <c r="I12" s="39">
        <v>0.88</v>
      </c>
    </row>
    <row r="13" spans="3:9" ht="16.5" customHeight="1" x14ac:dyDescent="0.25">
      <c r="C13" s="21" t="s">
        <v>27</v>
      </c>
      <c r="D13" s="38">
        <v>0.68</v>
      </c>
      <c r="E13" s="38">
        <v>0.74</v>
      </c>
      <c r="F13" s="38">
        <v>0.76</v>
      </c>
      <c r="G13" s="38">
        <v>0.71</v>
      </c>
      <c r="H13" s="38">
        <v>0.66</v>
      </c>
      <c r="I13" s="40">
        <v>0.65</v>
      </c>
    </row>
    <row r="14" spans="3:9" x14ac:dyDescent="0.25">
      <c r="C14" s="21" t="s">
        <v>81</v>
      </c>
      <c r="D14" s="41" t="s">
        <v>32</v>
      </c>
      <c r="E14" s="41" t="s">
        <v>32</v>
      </c>
      <c r="F14" s="41" t="s">
        <v>32</v>
      </c>
      <c r="G14" s="42">
        <v>12018</v>
      </c>
      <c r="H14" s="42">
        <v>32418</v>
      </c>
      <c r="I14" s="43">
        <v>38913</v>
      </c>
    </row>
    <row r="15" spans="3:9" ht="14.25" customHeight="1" x14ac:dyDescent="0.25">
      <c r="C15" s="35"/>
      <c r="D15" s="44"/>
      <c r="E15" s="44"/>
      <c r="F15" s="44"/>
      <c r="G15" s="36">
        <f>G14*'Table 5 - Pro rata Methodology'!G10</f>
        <v>5564.9331244303467</v>
      </c>
      <c r="H15" s="36">
        <f>H14*'Table 5 - Pro rata Methodology'!H10</f>
        <v>21066.087868495797</v>
      </c>
      <c r="I15" s="37">
        <f>I14*'Table 5 - Pro rata Methodology'!I10</f>
        <v>31535.700156004219</v>
      </c>
    </row>
    <row r="16" spans="3:9" ht="15.75" customHeight="1" x14ac:dyDescent="0.25">
      <c r="C16" s="21" t="s">
        <v>28</v>
      </c>
      <c r="D16" s="45">
        <v>653493</v>
      </c>
      <c r="E16" s="45">
        <v>678384</v>
      </c>
      <c r="F16" s="45">
        <v>709185</v>
      </c>
      <c r="G16" s="45">
        <v>717532</v>
      </c>
      <c r="H16" s="45">
        <v>753815</v>
      </c>
      <c r="I16" s="46">
        <v>806112</v>
      </c>
    </row>
    <row r="17" spans="3:9" ht="15.75" customHeight="1" x14ac:dyDescent="0.25">
      <c r="C17" s="35"/>
      <c r="D17" s="47">
        <f>D16*'Table 5 - Pro rata Methodology'!D10</f>
        <v>67501.099708168433</v>
      </c>
      <c r="E17" s="47">
        <f>E16*'Table 5 - Pro rata Methodology'!E10</f>
        <v>128869.89976056166</v>
      </c>
      <c r="F17" s="47">
        <f>F16*'Table 5 - Pro rata Methodology'!F10</f>
        <v>268150.43817839277</v>
      </c>
      <c r="G17" s="47">
        <f>G16*'Table 5 - Pro rata Methodology'!G10</f>
        <v>332253.08659001131</v>
      </c>
      <c r="H17" s="47">
        <f>H16*'Table 5 - Pro rata Methodology'!H10</f>
        <v>489849.25123666355</v>
      </c>
      <c r="I17" s="48">
        <f>I16*'Table 5 - Pro rata Methodology'!I10</f>
        <v>653285.69691765914</v>
      </c>
    </row>
    <row r="18" spans="3:9" ht="15.75" customHeight="1" x14ac:dyDescent="0.25">
      <c r="C18" s="21" t="s">
        <v>82</v>
      </c>
      <c r="D18" s="38">
        <v>1.1399999999999999</v>
      </c>
      <c r="E18" s="38">
        <v>1.1200000000000001</v>
      </c>
      <c r="F18" s="38">
        <v>1.05</v>
      </c>
      <c r="G18" s="38">
        <v>1.07</v>
      </c>
      <c r="H18" s="38">
        <v>1.0900000000000001</v>
      </c>
      <c r="I18" s="39">
        <v>1.1100000000000001</v>
      </c>
    </row>
    <row r="19" spans="3:9" ht="30.75" customHeight="1" x14ac:dyDescent="0.25">
      <c r="C19" s="23" t="s">
        <v>55</v>
      </c>
      <c r="D19" s="49">
        <v>0.89</v>
      </c>
      <c r="E19" s="49">
        <v>0.89</v>
      </c>
      <c r="F19" s="49">
        <v>0.83599999999999997</v>
      </c>
      <c r="G19" s="49">
        <v>0.84899999999999998</v>
      </c>
      <c r="H19" s="49">
        <v>0.83299999999999996</v>
      </c>
      <c r="I19" s="50">
        <v>0.93799999999999994</v>
      </c>
    </row>
    <row r="21" spans="3:9" x14ac:dyDescent="0.25">
      <c r="C21" s="4" t="s">
        <v>97</v>
      </c>
    </row>
    <row r="22" spans="3:9" ht="93" customHeight="1" x14ac:dyDescent="0.25">
      <c r="C22" s="29"/>
    </row>
    <row r="23" spans="3:9" ht="24" customHeight="1" x14ac:dyDescent="0.25">
      <c r="C23" s="85"/>
    </row>
    <row r="24" spans="3:9" ht="12" customHeight="1" x14ac:dyDescent="0.25">
      <c r="C24" s="4"/>
    </row>
    <row r="25" spans="3:9" ht="12.75" customHeight="1" x14ac:dyDescent="0.25">
      <c r="C25" s="4"/>
    </row>
    <row r="26" spans="3:9" ht="36.75" customHeight="1" x14ac:dyDescent="0.25">
      <c r="C26" s="29"/>
    </row>
  </sheetData>
  <pageMargins left="0.7" right="0.7" top="0.75" bottom="0.75" header="0.3" footer="0.3"/>
  <pageSetup paperSize="9" orientation="portrait" horizontalDpi="1200" verticalDpi="1200" r:id="rId1"/>
  <headerFooter>
    <oddHeader>&amp;C&amp;"Arial"&amp;12&amp;KA80000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B730E-93D2-4FF0-87F1-AF1305B9771E}">
  <sheetPr>
    <tabColor rgb="FFE78DA0"/>
  </sheetPr>
  <dimension ref="B1:I51"/>
  <sheetViews>
    <sheetView showGridLines="0" zoomScale="96" zoomScaleNormal="96" workbookViewId="0">
      <selection activeCell="E34" sqref="E34"/>
    </sheetView>
  </sheetViews>
  <sheetFormatPr defaultRowHeight="15" x14ac:dyDescent="0.25"/>
  <cols>
    <col min="1" max="1" width="4.28515625" customWidth="1"/>
    <col min="2" max="2" width="3.85546875" customWidth="1"/>
    <col min="3" max="3" width="86.42578125" customWidth="1"/>
    <col min="4" max="4" width="14.140625" customWidth="1"/>
    <col min="5" max="5" width="15" customWidth="1"/>
    <col min="6" max="6" width="14" customWidth="1"/>
    <col min="7" max="7" width="14.28515625" customWidth="1"/>
    <col min="8" max="8" width="14" customWidth="1"/>
    <col min="9" max="9" width="14.28515625" customWidth="1"/>
  </cols>
  <sheetData>
    <row r="1" spans="2:9" ht="21" x14ac:dyDescent="0.25">
      <c r="C1" s="12" t="s">
        <v>33</v>
      </c>
    </row>
    <row r="2" spans="2:9" ht="18.75" x14ac:dyDescent="0.3">
      <c r="C2" s="5" t="s">
        <v>9</v>
      </c>
    </row>
    <row r="3" spans="2:9" x14ac:dyDescent="0.25">
      <c r="C3" s="17" t="s">
        <v>22</v>
      </c>
    </row>
    <row r="4" spans="2:9" ht="15.75" thickBot="1" x14ac:dyDescent="0.3">
      <c r="C4" s="18"/>
      <c r="D4" s="19">
        <v>43646</v>
      </c>
      <c r="E4" s="19">
        <v>44012</v>
      </c>
      <c r="F4" s="19">
        <v>44377</v>
      </c>
      <c r="G4" s="19">
        <v>44742</v>
      </c>
      <c r="H4" s="19">
        <v>45107</v>
      </c>
      <c r="I4" s="20">
        <v>45473</v>
      </c>
    </row>
    <row r="5" spans="2:9" x14ac:dyDescent="0.25">
      <c r="B5" s="10"/>
      <c r="C5" s="21" t="s">
        <v>34</v>
      </c>
      <c r="D5" s="13">
        <v>14.5</v>
      </c>
      <c r="E5" s="13">
        <v>14.5</v>
      </c>
      <c r="F5" s="13">
        <v>14.5</v>
      </c>
      <c r="G5" s="13">
        <v>13.8</v>
      </c>
      <c r="H5" s="13">
        <v>13.7</v>
      </c>
      <c r="I5" s="30">
        <v>13.6</v>
      </c>
    </row>
    <row r="6" spans="2:9" x14ac:dyDescent="0.25">
      <c r="B6" s="10"/>
      <c r="C6" s="21" t="s">
        <v>35</v>
      </c>
      <c r="D6" s="13">
        <v>12.7</v>
      </c>
      <c r="E6" s="13">
        <v>12.5</v>
      </c>
      <c r="F6" s="13">
        <v>12.1</v>
      </c>
      <c r="G6" s="13">
        <v>12.9</v>
      </c>
      <c r="H6" s="13">
        <v>12.9</v>
      </c>
      <c r="I6" s="30">
        <v>13</v>
      </c>
    </row>
    <row r="7" spans="2:9" ht="36.75" customHeight="1" x14ac:dyDescent="0.25">
      <c r="B7" s="10"/>
      <c r="C7" s="21" t="s">
        <v>36</v>
      </c>
      <c r="D7" s="26">
        <v>0.32400000000000001</v>
      </c>
      <c r="E7" s="26">
        <v>0.318</v>
      </c>
      <c r="F7" s="26">
        <v>0.32300000000000001</v>
      </c>
      <c r="G7" s="26">
        <v>0.33</v>
      </c>
      <c r="H7" s="26">
        <v>0.33700000000000002</v>
      </c>
      <c r="I7" s="31">
        <v>0.33900000000000002</v>
      </c>
    </row>
    <row r="8" spans="2:9" x14ac:dyDescent="0.25">
      <c r="B8" s="10"/>
      <c r="C8" s="21" t="s">
        <v>37</v>
      </c>
      <c r="D8" s="26">
        <v>0.90800000000000003</v>
      </c>
      <c r="E8" s="26">
        <v>0.90400000000000003</v>
      </c>
      <c r="F8" s="26">
        <v>0.89300000000000002</v>
      </c>
      <c r="G8" s="26">
        <v>0.84799999999999998</v>
      </c>
      <c r="H8" s="26">
        <v>0.86599999999999999</v>
      </c>
      <c r="I8" s="31">
        <v>0.872</v>
      </c>
    </row>
    <row r="9" spans="2:9" ht="15.75" customHeight="1" x14ac:dyDescent="0.25">
      <c r="B9" s="10"/>
      <c r="C9" s="21" t="s">
        <v>38</v>
      </c>
      <c r="D9" s="26">
        <v>0.79700000000000004</v>
      </c>
      <c r="E9" s="26">
        <v>0.78800000000000003</v>
      </c>
      <c r="F9" s="26">
        <v>0.76</v>
      </c>
      <c r="G9" s="26">
        <v>0.71399999999999997</v>
      </c>
      <c r="H9" s="26">
        <v>0.73599999999999999</v>
      </c>
      <c r="I9" s="31">
        <v>0.745</v>
      </c>
    </row>
    <row r="10" spans="2:9" x14ac:dyDescent="0.25">
      <c r="B10" s="10"/>
      <c r="C10" s="21" t="s">
        <v>79</v>
      </c>
      <c r="D10" s="89"/>
      <c r="E10" s="89"/>
      <c r="F10" s="89"/>
      <c r="G10" s="89"/>
      <c r="H10" s="89"/>
      <c r="I10" s="86"/>
    </row>
    <row r="11" spans="2:9" x14ac:dyDescent="0.25">
      <c r="B11" s="10"/>
      <c r="C11" s="21" t="s">
        <v>39</v>
      </c>
      <c r="D11" s="90">
        <v>0.72699999999999998</v>
      </c>
      <c r="E11" s="90">
        <v>0.70399999999999996</v>
      </c>
      <c r="F11" s="90">
        <v>0.68300000000000005</v>
      </c>
      <c r="G11" s="90">
        <v>0.67500000000000004</v>
      </c>
      <c r="H11" s="90">
        <v>0.68</v>
      </c>
      <c r="I11" s="87">
        <v>0.67900000000000005</v>
      </c>
    </row>
    <row r="12" spans="2:9" x14ac:dyDescent="0.25">
      <c r="B12" s="10"/>
      <c r="C12" s="21" t="s">
        <v>40</v>
      </c>
      <c r="D12" s="26">
        <v>0.1</v>
      </c>
      <c r="E12" s="26">
        <v>0.105</v>
      </c>
      <c r="F12" s="26">
        <v>0.11600000000000001</v>
      </c>
      <c r="G12" s="26">
        <v>0.126</v>
      </c>
      <c r="H12" s="26">
        <v>0.124</v>
      </c>
      <c r="I12" s="88">
        <v>0.1</v>
      </c>
    </row>
    <row r="13" spans="2:9" x14ac:dyDescent="0.25">
      <c r="B13" s="10"/>
      <c r="C13" s="21" t="s">
        <v>41</v>
      </c>
      <c r="D13" s="90">
        <v>0.109</v>
      </c>
      <c r="E13" s="90">
        <v>0.123</v>
      </c>
      <c r="F13" s="90">
        <v>0.13300000000000001</v>
      </c>
      <c r="G13" s="90">
        <v>0.13200000000000001</v>
      </c>
      <c r="H13" s="90">
        <v>0.128</v>
      </c>
      <c r="I13" s="87">
        <v>0.14399999999999999</v>
      </c>
    </row>
    <row r="14" spans="2:9" x14ac:dyDescent="0.25">
      <c r="B14" s="10"/>
      <c r="C14" s="21" t="s">
        <v>42</v>
      </c>
      <c r="D14" s="90">
        <v>3.7999999999999999E-2</v>
      </c>
      <c r="E14" s="90">
        <v>4.1000000000000002E-2</v>
      </c>
      <c r="F14" s="90">
        <v>4.1000000000000002E-2</v>
      </c>
      <c r="G14" s="90">
        <v>3.9E-2</v>
      </c>
      <c r="H14" s="90">
        <v>3.5999999999999997E-2</v>
      </c>
      <c r="I14" s="87">
        <v>4.2000000000000003E-2</v>
      </c>
    </row>
    <row r="15" spans="2:9" x14ac:dyDescent="0.25">
      <c r="B15" s="10"/>
      <c r="C15" s="21" t="s">
        <v>43</v>
      </c>
      <c r="D15" s="90">
        <v>2.5999999999999999E-2</v>
      </c>
      <c r="E15" s="90">
        <v>2.5999999999999999E-2</v>
      </c>
      <c r="F15" s="90">
        <v>2.7E-2</v>
      </c>
      <c r="G15" s="90">
        <v>2.8000000000000001E-2</v>
      </c>
      <c r="H15" s="90">
        <v>3.2000000000000001E-2</v>
      </c>
      <c r="I15" s="87">
        <v>3.5000000000000003E-2</v>
      </c>
    </row>
    <row r="16" spans="2:9" x14ac:dyDescent="0.25">
      <c r="B16" s="10"/>
      <c r="C16" s="23" t="s">
        <v>44</v>
      </c>
      <c r="D16" s="27">
        <v>0.65500000000000003</v>
      </c>
      <c r="E16" s="27">
        <v>0.65600000000000003</v>
      </c>
      <c r="F16" s="27">
        <v>0.64900000000000002</v>
      </c>
      <c r="G16" s="27">
        <v>0.63700000000000001</v>
      </c>
      <c r="H16" s="27">
        <v>0.629</v>
      </c>
      <c r="I16" s="32">
        <v>0.61099999999999999</v>
      </c>
    </row>
    <row r="17" spans="3:9" x14ac:dyDescent="0.25">
      <c r="D17" s="14"/>
      <c r="E17" s="14"/>
      <c r="F17" s="14"/>
      <c r="G17" s="14"/>
      <c r="H17" s="14"/>
      <c r="I17" s="14"/>
    </row>
    <row r="18" spans="3:9" x14ac:dyDescent="0.25">
      <c r="C18" s="4" t="s">
        <v>97</v>
      </c>
      <c r="D18" s="14"/>
      <c r="E18" s="14"/>
      <c r="F18" s="14"/>
      <c r="G18" s="14"/>
      <c r="H18" s="14"/>
      <c r="I18" s="14"/>
    </row>
    <row r="19" spans="3:9" x14ac:dyDescent="0.25">
      <c r="C19" s="29"/>
      <c r="D19" s="14"/>
      <c r="E19" s="14"/>
      <c r="F19" s="14"/>
      <c r="G19" s="14"/>
      <c r="H19" s="14"/>
      <c r="I19" s="14"/>
    </row>
    <row r="20" spans="3:9" x14ac:dyDescent="0.25">
      <c r="D20" s="89"/>
      <c r="E20" s="89"/>
      <c r="F20" s="89"/>
      <c r="G20" s="89"/>
      <c r="H20" s="89"/>
      <c r="I20" s="14"/>
    </row>
    <row r="21" spans="3:9" x14ac:dyDescent="0.25">
      <c r="D21" s="90"/>
      <c r="E21" s="90"/>
      <c r="F21" s="90"/>
      <c r="G21" s="90"/>
      <c r="H21" s="90"/>
      <c r="I21" s="14"/>
    </row>
    <row r="22" spans="3:9" x14ac:dyDescent="0.25">
      <c r="D22" s="26"/>
      <c r="E22" s="26"/>
      <c r="F22" s="26"/>
      <c r="G22" s="26"/>
      <c r="H22" s="26"/>
      <c r="I22" s="14"/>
    </row>
    <row r="23" spans="3:9" x14ac:dyDescent="0.25">
      <c r="D23" s="90"/>
      <c r="E23" s="90"/>
      <c r="F23" s="90"/>
      <c r="G23" s="90"/>
      <c r="H23" s="90"/>
      <c r="I23" s="14"/>
    </row>
    <row r="24" spans="3:9" x14ac:dyDescent="0.25">
      <c r="D24" s="90"/>
      <c r="E24" s="90"/>
      <c r="F24" s="90"/>
      <c r="G24" s="90"/>
      <c r="H24" s="90"/>
    </row>
    <row r="25" spans="3:9" x14ac:dyDescent="0.25">
      <c r="D25" s="90"/>
      <c r="E25" s="90"/>
      <c r="F25" s="90"/>
      <c r="G25" s="90"/>
      <c r="H25" s="90"/>
      <c r="I25" s="14"/>
    </row>
    <row r="26" spans="3:9" x14ac:dyDescent="0.25">
      <c r="D26" s="14"/>
      <c r="E26" s="14"/>
      <c r="F26" s="14"/>
      <c r="G26" s="14"/>
      <c r="H26" s="14"/>
      <c r="I26" s="14"/>
    </row>
    <row r="27" spans="3:9" x14ac:dyDescent="0.25">
      <c r="D27" s="14"/>
      <c r="E27" s="14"/>
      <c r="F27" s="14"/>
      <c r="G27" s="14"/>
      <c r="H27" s="14"/>
      <c r="I27" s="14"/>
    </row>
    <row r="28" spans="3:9" x14ac:dyDescent="0.25">
      <c r="D28" s="14"/>
      <c r="E28" s="14"/>
      <c r="F28" s="14"/>
      <c r="G28" s="14"/>
      <c r="H28" s="14"/>
      <c r="I28" s="14"/>
    </row>
    <row r="29" spans="3:9" x14ac:dyDescent="0.25">
      <c r="D29" s="14"/>
      <c r="E29" s="14"/>
      <c r="F29" s="14"/>
      <c r="G29" s="14"/>
      <c r="H29" s="14"/>
      <c r="I29" s="14"/>
    </row>
    <row r="30" spans="3:9" x14ac:dyDescent="0.25">
      <c r="D30" s="14"/>
      <c r="E30" s="14"/>
      <c r="F30" s="14"/>
      <c r="G30" s="14"/>
      <c r="H30" s="14"/>
      <c r="I30" s="14"/>
    </row>
    <row r="31" spans="3:9" x14ac:dyDescent="0.25">
      <c r="D31" s="14"/>
      <c r="E31" s="14"/>
      <c r="F31" s="14"/>
      <c r="G31" s="14"/>
      <c r="H31" s="14"/>
      <c r="I31" s="14"/>
    </row>
    <row r="32" spans="3:9" x14ac:dyDescent="0.25">
      <c r="D32" s="14"/>
      <c r="E32" s="14"/>
      <c r="F32" s="14"/>
      <c r="G32" s="14"/>
      <c r="H32" s="14"/>
      <c r="I32" s="14"/>
    </row>
    <row r="33" spans="4:9" x14ac:dyDescent="0.25">
      <c r="D33" s="14"/>
      <c r="E33" s="14"/>
      <c r="F33" s="14"/>
      <c r="G33" s="14"/>
      <c r="H33" s="14"/>
      <c r="I33" s="14"/>
    </row>
    <row r="34" spans="4:9" x14ac:dyDescent="0.25">
      <c r="D34" s="14"/>
      <c r="E34" s="14"/>
      <c r="F34" s="14"/>
      <c r="G34" s="14"/>
      <c r="H34" s="14"/>
      <c r="I34" s="14"/>
    </row>
    <row r="35" spans="4:9" x14ac:dyDescent="0.25">
      <c r="D35" s="14"/>
      <c r="E35" s="14"/>
      <c r="F35" s="14"/>
      <c r="G35" s="14"/>
      <c r="H35" s="14"/>
      <c r="I35" s="14"/>
    </row>
    <row r="36" spans="4:9" x14ac:dyDescent="0.25">
      <c r="D36" s="14"/>
      <c r="E36" s="14"/>
      <c r="F36" s="14"/>
      <c r="G36" s="14"/>
      <c r="H36" s="14"/>
      <c r="I36" s="14"/>
    </row>
    <row r="37" spans="4:9" x14ac:dyDescent="0.25">
      <c r="D37" s="14"/>
      <c r="E37" s="14"/>
      <c r="F37" s="14"/>
      <c r="G37" s="14"/>
      <c r="H37" s="14"/>
      <c r="I37" s="14"/>
    </row>
    <row r="38" spans="4:9" x14ac:dyDescent="0.25">
      <c r="D38" s="14"/>
      <c r="E38" s="14"/>
      <c r="F38" s="14"/>
      <c r="G38" s="14"/>
      <c r="H38" s="14"/>
      <c r="I38" s="14"/>
    </row>
    <row r="39" spans="4:9" x14ac:dyDescent="0.25">
      <c r="D39" s="13"/>
      <c r="E39" s="13"/>
      <c r="F39" s="13"/>
      <c r="G39" s="13"/>
      <c r="H39" s="13"/>
      <c r="I39" s="13"/>
    </row>
    <row r="40" spans="4:9" x14ac:dyDescent="0.25">
      <c r="D40" s="15"/>
      <c r="E40" s="15"/>
      <c r="F40" s="15"/>
      <c r="G40" s="15"/>
      <c r="H40" s="15"/>
      <c r="I40" s="11"/>
    </row>
    <row r="41" spans="4:9" x14ac:dyDescent="0.25">
      <c r="D41" s="14"/>
      <c r="E41" s="14"/>
      <c r="F41" s="14"/>
      <c r="G41" s="14"/>
      <c r="H41" s="14"/>
      <c r="I41" s="16"/>
    </row>
    <row r="42" spans="4:9" x14ac:dyDescent="0.25">
      <c r="D42" s="14"/>
      <c r="E42" s="14"/>
      <c r="F42" s="14"/>
      <c r="G42" s="14"/>
      <c r="H42" s="14"/>
      <c r="I42" s="16"/>
    </row>
    <row r="43" spans="4:9" x14ac:dyDescent="0.25">
      <c r="D43" s="14"/>
      <c r="E43" s="14"/>
      <c r="F43" s="14"/>
      <c r="G43" s="14"/>
      <c r="H43" s="14"/>
      <c r="I43" s="16"/>
    </row>
    <row r="44" spans="4:9" x14ac:dyDescent="0.25">
      <c r="D44" s="14"/>
      <c r="E44" s="14"/>
      <c r="F44" s="14"/>
      <c r="G44" s="14"/>
      <c r="H44" s="14"/>
      <c r="I44" s="16"/>
    </row>
    <row r="45" spans="4:9" x14ac:dyDescent="0.25">
      <c r="D45" s="14"/>
      <c r="E45" s="14"/>
      <c r="F45" s="14"/>
      <c r="G45" s="14"/>
      <c r="H45" s="14"/>
      <c r="I45" s="16"/>
    </row>
    <row r="46" spans="4:9" x14ac:dyDescent="0.25">
      <c r="D46" s="15"/>
      <c r="E46" s="15"/>
      <c r="F46" s="15"/>
      <c r="G46" s="15"/>
      <c r="H46" s="15"/>
      <c r="I46" s="11"/>
    </row>
    <row r="47" spans="4:9" x14ac:dyDescent="0.25">
      <c r="D47" s="15"/>
      <c r="E47" s="15"/>
      <c r="F47" s="15"/>
      <c r="G47" s="15"/>
      <c r="H47" s="15"/>
      <c r="I47" s="11"/>
    </row>
    <row r="48" spans="4:9" x14ac:dyDescent="0.25">
      <c r="D48" s="15"/>
      <c r="E48" s="15"/>
      <c r="F48" s="15"/>
      <c r="G48" s="15"/>
      <c r="H48" s="15"/>
      <c r="I48" s="11"/>
    </row>
    <row r="49" spans="4:9" x14ac:dyDescent="0.25">
      <c r="D49" s="14"/>
      <c r="E49" s="14"/>
      <c r="F49" s="14"/>
      <c r="G49" s="14"/>
      <c r="H49" s="14"/>
      <c r="I49" s="14"/>
    </row>
    <row r="50" spans="4:9" x14ac:dyDescent="0.25">
      <c r="D50" s="14"/>
      <c r="E50" s="14"/>
      <c r="F50" s="14"/>
      <c r="G50" s="14"/>
      <c r="H50" s="14"/>
      <c r="I50" s="14"/>
    </row>
    <row r="51" spans="4:9" x14ac:dyDescent="0.25">
      <c r="D51" s="14"/>
      <c r="E51" s="14"/>
      <c r="F51" s="14"/>
      <c r="G51" s="14"/>
      <c r="H51" s="14"/>
      <c r="I51" s="14"/>
    </row>
  </sheetData>
  <pageMargins left="0.7" right="0.7" top="0.75" bottom="0.75" header="0.3" footer="0.3"/>
  <headerFooter>
    <oddHeader>&amp;C&amp;"Arial"&amp;12&amp;KA80000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C953-5BFD-456B-B432-42AEF48B8D08}">
  <sheetPr>
    <tabColor theme="5" tint="0.79998168889431442"/>
  </sheetPr>
  <dimension ref="C1:I13"/>
  <sheetViews>
    <sheetView showGridLines="0" zoomScale="160" zoomScaleNormal="160" workbookViewId="0"/>
  </sheetViews>
  <sheetFormatPr defaultRowHeight="15" x14ac:dyDescent="0.25"/>
  <cols>
    <col min="1" max="1" width="4" customWidth="1"/>
    <col min="2" max="2" width="3.7109375" customWidth="1"/>
    <col min="3" max="3" width="28" customWidth="1"/>
    <col min="4" max="5" width="10.5703125" customWidth="1"/>
    <col min="6" max="6" width="10.42578125" bestFit="1" customWidth="1"/>
    <col min="7" max="7" width="10.140625" customWidth="1"/>
    <col min="8" max="8" width="11.140625" customWidth="1"/>
    <col min="9" max="9" width="9.42578125" bestFit="1" customWidth="1"/>
  </cols>
  <sheetData>
    <row r="1" spans="3:9" ht="21" x14ac:dyDescent="0.25">
      <c r="C1" s="28" t="s">
        <v>47</v>
      </c>
    </row>
    <row r="5" spans="3:9" ht="15.75" thickBot="1" x14ac:dyDescent="0.3">
      <c r="C5" s="68"/>
      <c r="D5" s="69">
        <v>43646</v>
      </c>
      <c r="E5" s="69">
        <v>44012</v>
      </c>
      <c r="F5" s="69">
        <v>44377</v>
      </c>
      <c r="G5" s="69">
        <v>44742</v>
      </c>
      <c r="H5" s="69">
        <v>45107</v>
      </c>
      <c r="I5" s="70">
        <v>45473</v>
      </c>
    </row>
    <row r="6" spans="3:9" ht="16.5" x14ac:dyDescent="0.25">
      <c r="C6" s="71" t="s">
        <v>30</v>
      </c>
      <c r="D6" s="96">
        <v>26265.15</v>
      </c>
      <c r="E6" s="96">
        <v>25873.05</v>
      </c>
      <c r="F6" s="96">
        <v>26603.32</v>
      </c>
      <c r="G6" s="96">
        <v>28932.09</v>
      </c>
      <c r="H6" s="96">
        <v>29710.99</v>
      </c>
      <c r="I6" s="97">
        <v>31412.279927179414</v>
      </c>
    </row>
    <row r="7" spans="3:9" x14ac:dyDescent="0.25">
      <c r="C7" s="71" t="s">
        <v>10</v>
      </c>
      <c r="D7" s="96"/>
      <c r="E7" s="96"/>
      <c r="F7" s="96"/>
      <c r="G7" s="96"/>
      <c r="H7" s="96"/>
      <c r="I7" s="97"/>
    </row>
    <row r="8" spans="3:9" ht="16.5" x14ac:dyDescent="0.25">
      <c r="C8" s="71" t="s">
        <v>29</v>
      </c>
      <c r="D8" s="96">
        <v>2713</v>
      </c>
      <c r="E8" s="96">
        <v>4915</v>
      </c>
      <c r="F8" s="96">
        <v>10059</v>
      </c>
      <c r="G8" s="96">
        <v>13397</v>
      </c>
      <c r="H8" s="96">
        <v>19307</v>
      </c>
      <c r="I8" s="95">
        <v>25457</v>
      </c>
    </row>
    <row r="9" spans="3:9" x14ac:dyDescent="0.25">
      <c r="C9" s="71" t="s">
        <v>10</v>
      </c>
      <c r="D9" s="96"/>
      <c r="E9" s="96"/>
      <c r="F9" s="96"/>
      <c r="G9" s="96"/>
      <c r="H9" s="96"/>
      <c r="I9" s="95"/>
    </row>
    <row r="10" spans="3:9" x14ac:dyDescent="0.25">
      <c r="C10" s="72" t="s">
        <v>11</v>
      </c>
      <c r="D10" s="73">
        <f>D8/D6</f>
        <v>0.10329276627013362</v>
      </c>
      <c r="E10" s="73">
        <f t="shared" ref="E10:H10" si="0">E8/E6</f>
        <v>0.18996600710005199</v>
      </c>
      <c r="F10" s="73">
        <f t="shared" si="0"/>
        <v>0.37811070197253577</v>
      </c>
      <c r="G10" s="73">
        <f t="shared" si="0"/>
        <v>0.46304985225747602</v>
      </c>
      <c r="H10" s="73">
        <f t="shared" si="0"/>
        <v>0.64982688224121776</v>
      </c>
      <c r="I10" s="74">
        <f>I8/I6</f>
        <v>0.8104155463727859</v>
      </c>
    </row>
    <row r="12" spans="3:9" ht="12.75" customHeight="1" x14ac:dyDescent="0.25">
      <c r="C12" s="8" t="s">
        <v>86</v>
      </c>
    </row>
    <row r="13" spans="3:9" ht="12" customHeight="1" x14ac:dyDescent="0.25">
      <c r="C13" s="8" t="s">
        <v>31</v>
      </c>
    </row>
  </sheetData>
  <mergeCells count="12">
    <mergeCell ref="I8:I9"/>
    <mergeCell ref="D6:D7"/>
    <mergeCell ref="E6:E7"/>
    <mergeCell ref="F6:F7"/>
    <mergeCell ref="G6:G7"/>
    <mergeCell ref="H6:H7"/>
    <mergeCell ref="I6:I7"/>
    <mergeCell ref="D8:D9"/>
    <mergeCell ref="E8:E9"/>
    <mergeCell ref="F8:F9"/>
    <mergeCell ref="G8:G9"/>
    <mergeCell ref="H8:H9"/>
  </mergeCells>
  <pageMargins left="0.7" right="0.7" top="0.75" bottom="0.75" header="0.3" footer="0.3"/>
  <pageSetup paperSize="9" orientation="portrait" r:id="rId1"/>
  <headerFooter>
    <oddHeader>&amp;C&amp;"Arial"&amp;12&amp;KA80000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27F7A8C78DF04EBC86FB9400C077E1D8" version="1.0.0">
  <systemFields>
    <field name="Objective-Id">
      <value order="0">A7879313</value>
    </field>
    <field name="Objective-Title">
      <value order="0">Attachment 3 - Sustainability Bond Framework Impact Reporting Data</value>
    </field>
    <field name="Objective-Description">
      <value order="0"/>
    </field>
    <field name="Objective-CreationStamp">
      <value order="0">2026-01-20T05:03:44Z</value>
    </field>
    <field name="Objective-IsApproved">
      <value order="0">false</value>
    </field>
    <field name="Objective-IsPublished">
      <value order="0">true</value>
    </field>
    <field name="Objective-DatePublished">
      <value order="0">2026-01-20T05:03:46Z</value>
    </field>
    <field name="Objective-ModificationStamp">
      <value order="0">2026-02-09T06:45:42Z</value>
    </field>
    <field name="Objective-Owner">
      <value order="0">Shahzad, Ruhama</value>
    </field>
    <field name="Objective-Path">
      <value order="0">Objective Global Folder:01. SAFA - SA Government Financial Authority:STRATEGIC MANAGEMENT:PROJECT MANAGEMENT:TREASURY MANAGEMENT - PROJECT MANAGEMENT:ESG Strategy:Bond Framework - Reporting 2025 - Indicators and Allocation Reports:Minute to Treasurer - SBF Annual Report 2025</value>
    </field>
    <field name="Objective-Parent">
      <value order="0">Minute to Treasurer - SBF Annual Report 2025</value>
    </field>
    <field name="Objective-State">
      <value order="0">Published</value>
    </field>
    <field name="Objective-VersionId">
      <value order="0">vA12020459</value>
    </field>
    <field name="Objective-Version">
      <value order="0">1.0</value>
    </field>
    <field name="Objective-VersionNumber">
      <value order="0">1</value>
    </field>
    <field name="Objective-VersionComment">
      <value order="0"/>
    </field>
    <field name="Objective-FileNumber">
      <value order="0">SAF21/0341</value>
    </field>
    <field name="Objective-Classification">
      <value order="0"/>
    </field>
    <field name="Objective-Caveats">
      <value order="0"/>
    </field>
  </systemFields>
  <catalogues>
    <catalogue name="Document Type Catalogue" type="type" ori="id:cA59">
      <field name="Objective-Jurisdiction">
        <value order="0">Dept of Treasury and Finance</value>
      </field>
      <field name="Objective-Branch/Section">
        <value order="0">SAFA - Financial Markets and Client Services</value>
      </field>
      <field name="Objective-Document Type">
        <value order="0">Other</value>
      </field>
      <field name="Objective-ICS Classification">
        <value order="0">Official</value>
      </field>
      <field name="Objective-ICS Caveat">
        <value order="0"/>
      </field>
      <field name="Objective-ICS Exclusive for">
        <value order="0"/>
      </field>
      <field name="Objective-ICS Information Management Marker">
        <value order="0"/>
      </field>
      <field name="Objective-Document Reference Link">
        <value order="0"/>
      </field>
      <field name="Objective-Source Document Scanned Date">
        <value order="0"/>
      </field>
      <field name="Objective-Source Document Disposal Status">
        <value order="0"/>
      </field>
      <field name="Objective-Source Record Destruction Date">
        <value order="0"/>
      </field>
      <field name="Objective-Batching Box">
        <value order="0"/>
      </field>
      <field name="Objective-Connect Creator">
        <value order="0"/>
      </field>
      <field name="Objective-Confidentiality">
        <value order="0"/>
      </field>
      <field name="Objective-Confidentiality Clause">
        <value order="0"/>
      </field>
      <field name="Objective-Integrity">
        <value order="0"/>
      </field>
      <field name="Objective-Availability">
        <value order="0"/>
      </field>
      <field name="Objective-CIA Caveat">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27F7A8C78DF04EBC86FB9400C077E1D8"/>
  </ds:schemaRefs>
</ds:datastoreItem>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Contents</vt:lpstr>
      <vt:lpstr>Introduction</vt:lpstr>
      <vt:lpstr>Table 1 - Housing</vt:lpstr>
      <vt:lpstr>Table 2 - Water</vt:lpstr>
      <vt:lpstr>Table 3 - Health</vt:lpstr>
      <vt:lpstr>Table 4 - Education</vt:lpstr>
      <vt:lpstr>Table 5 - Pro rata Methodology</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Shahzad, Ruhama (DTF)</dc:creator>
  <cp:lastModifiedBy>Shahzad, Ruhama (DTF)</cp:lastModifiedBy>
  <dcterms:created xsi:type="dcterms:W3CDTF">2025-11-06T22:44:45Z</dcterms:created>
  <dcterms:modified xsi:type="dcterms:W3CDTF">2026-02-19T02:07:01Z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er-Id">
    <vt:lpwstr>27F7A8C78DF04EBC86FB9400C077E1D8</vt:lpwstr>
  </property>
  <property fmtid="{D5CDD505-2E9C-101B-9397-08002B2CF9AE}" pid="3" name="Objective-Id">
    <vt:lpwstr>A7879313</vt:lpwstr>
  </property>
  <property fmtid="{D5CDD505-2E9C-101B-9397-08002B2CF9AE}" pid="4" name="Objective-Title">
    <vt:lpwstr>Attachment 3 - Sustainability Bond Framework Impact Reporting Data</vt:lpwstr>
  </property>
  <property fmtid="{D5CDD505-2E9C-101B-9397-08002B2CF9AE}" pid="5" name="Objective-Description">
    <vt:lpwstr/>
  </property>
  <property fmtid="{D5CDD505-2E9C-101B-9397-08002B2CF9AE}" pid="6" name="Objective-CreationStamp">
    <vt:filetime>2026-01-20T05:03:44Z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2026-01-20T05:03:46Z</vt:filetime>
  </property>
  <property fmtid="{D5CDD505-2E9C-101B-9397-08002B2CF9AE}" pid="10" name="Objective-ModificationStamp">
    <vt:filetime>2026-02-09T06:45:42Z</vt:filetime>
  </property>
  <property fmtid="{D5CDD505-2E9C-101B-9397-08002B2CF9AE}" pid="11" name="Objective-Owner">
    <vt:lpwstr>Shahzad, Ruhama</vt:lpwstr>
  </property>
  <property fmtid="{D5CDD505-2E9C-101B-9397-08002B2CF9AE}" pid="12" name="Objective-Path">
    <vt:lpwstr>Objective Global Folder:01. SAFA - SA Government Financial Authority:STRATEGIC MANAGEMENT:PROJECT MANAGEMENT:TREASURY MANAGEMENT - PROJECT MANAGEMENT:ESG Strategy:Bond Framework - Reporting 2025 - Indicators and Allocation Reports:Minute to Treasurer - SBF Annual Report 2025</vt:lpwstr>
  </property>
  <property fmtid="{D5CDD505-2E9C-101B-9397-08002B2CF9AE}" pid="13" name="Objective-Parent">
    <vt:lpwstr>Minute to Treasurer - SBF Annual Report 2025</vt:lpwstr>
  </property>
  <property fmtid="{D5CDD505-2E9C-101B-9397-08002B2CF9AE}" pid="14" name="Objective-State">
    <vt:lpwstr>Published</vt:lpwstr>
  </property>
  <property fmtid="{D5CDD505-2E9C-101B-9397-08002B2CF9AE}" pid="15" name="Objective-VersionId">
    <vt:lpwstr>vA12020459</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SAF21/0341</vt:lpwstr>
  </property>
  <property fmtid="{D5CDD505-2E9C-101B-9397-08002B2CF9AE}" pid="20" name="Objective-Classification">
    <vt:lpwstr/>
  </property>
  <property fmtid="{D5CDD505-2E9C-101B-9397-08002B2CF9AE}" pid="21" name="Objective-Caveats">
    <vt:lpwstr/>
  </property>
  <property fmtid="{D5CDD505-2E9C-101B-9397-08002B2CF9AE}" pid="22" name="Objective-Jurisdiction">
    <vt:lpwstr>Dept of Treasury and Finance</vt:lpwstr>
  </property>
  <property fmtid="{D5CDD505-2E9C-101B-9397-08002B2CF9AE}" pid="23" name="Objective-Branch/Section">
    <vt:lpwstr>SAFA - Financial Markets and Client Services</vt:lpwstr>
  </property>
  <property fmtid="{D5CDD505-2E9C-101B-9397-08002B2CF9AE}" pid="24" name="Objective-Document Type">
    <vt:lpwstr>Other</vt:lpwstr>
  </property>
  <property fmtid="{D5CDD505-2E9C-101B-9397-08002B2CF9AE}" pid="25" name="Objective-ICS Classification">
    <vt:lpwstr>Official</vt:lpwstr>
  </property>
  <property fmtid="{D5CDD505-2E9C-101B-9397-08002B2CF9AE}" pid="26" name="Objective-ICS Caveat">
    <vt:lpwstr/>
  </property>
  <property fmtid="{D5CDD505-2E9C-101B-9397-08002B2CF9AE}" pid="27" name="Objective-ICS Exclusive for">
    <vt:lpwstr/>
  </property>
  <property fmtid="{D5CDD505-2E9C-101B-9397-08002B2CF9AE}" pid="28" name="Objective-ICS Information Management Marker">
    <vt:lpwstr/>
  </property>
  <property fmtid="{D5CDD505-2E9C-101B-9397-08002B2CF9AE}" pid="29" name="Objective-Document Reference Link">
    <vt:lpwstr/>
  </property>
  <property fmtid="{D5CDD505-2E9C-101B-9397-08002B2CF9AE}" pid="30" name="Objective-Source Document Scanned Date">
    <vt:lpwstr/>
  </property>
  <property fmtid="{D5CDD505-2E9C-101B-9397-08002B2CF9AE}" pid="31" name="Objective-Source Document Disposal Status">
    <vt:lpwstr/>
  </property>
  <property fmtid="{D5CDD505-2E9C-101B-9397-08002B2CF9AE}" pid="32" name="Objective-Source Record Destruction Date">
    <vt:lpwstr/>
  </property>
  <property fmtid="{D5CDD505-2E9C-101B-9397-08002B2CF9AE}" pid="33" name="Objective-Batching Box">
    <vt:lpwstr/>
  </property>
  <property fmtid="{D5CDD505-2E9C-101B-9397-08002B2CF9AE}" pid="34" name="Objective-Connect Creator">
    <vt:lpwstr/>
  </property>
  <property fmtid="{D5CDD505-2E9C-101B-9397-08002B2CF9AE}" pid="35" name="Objective-Confidentiality">
    <vt:lpwstr/>
  </property>
  <property fmtid="{D5CDD505-2E9C-101B-9397-08002B2CF9AE}" pid="36" name="Objective-Confidentiality Clause">
    <vt:lpwstr/>
  </property>
  <property fmtid="{D5CDD505-2E9C-101B-9397-08002B2CF9AE}" pid="37" name="Objective-Integrity">
    <vt:lpwstr/>
  </property>
  <property fmtid="{D5CDD505-2E9C-101B-9397-08002B2CF9AE}" pid="38" name="Objective-Availability">
    <vt:lpwstr/>
  </property>
  <property fmtid="{D5CDD505-2E9C-101B-9397-08002B2CF9AE}" pid="39" name="Objective-CIA Caveat">
    <vt:lpwstr/>
  </property>
</Properties>
</file>